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5600" windowHeight="11235" tabRatio="956"/>
  </bookViews>
  <sheets>
    <sheet name="титульный лист" sheetId="31" r:id="rId1"/>
    <sheet name="1 день" sheetId="1" r:id="rId2"/>
    <sheet name="2 день" sheetId="19" r:id="rId3"/>
    <sheet name="3 день" sheetId="21" r:id="rId4"/>
    <sheet name="4 день " sheetId="23" r:id="rId5"/>
    <sheet name="5 день" sheetId="22" r:id="rId6"/>
    <sheet name="6 день" sheetId="24" r:id="rId7"/>
    <sheet name="7 день" sheetId="25" r:id="rId8"/>
    <sheet name="8 день " sheetId="29" r:id="rId9"/>
    <sheet name="9  день " sheetId="27" r:id="rId10"/>
    <sheet name="10  день" sheetId="26" r:id="rId11"/>
    <sheet name="11 день" sheetId="28" r:id="rId12"/>
    <sheet name="12 день" sheetId="30" r:id="rId13"/>
    <sheet name="источники" sheetId="17" r:id="rId14"/>
    <sheet name="Б,ж,У с 7 до 11" sheetId="18" r:id="rId15"/>
    <sheet name="Б,ж,У с 11 лет" sheetId="20" r:id="rId16"/>
  </sheets>
  <definedNames>
    <definedName name="_xlnm.Print_Area" localSheetId="1">'1 день'!$A$1:$Q$44</definedName>
    <definedName name="_xlnm.Print_Area" localSheetId="10">'10  день'!$A$1:$Q$39</definedName>
    <definedName name="_xlnm.Print_Area" localSheetId="11">'11 день'!$A$1:$Q$44</definedName>
    <definedName name="_xlnm.Print_Area" localSheetId="12">'12 день'!$A$1:$Q$42</definedName>
    <definedName name="_xlnm.Print_Area" localSheetId="2">'2 день'!$A$1:$Q$38</definedName>
    <definedName name="_xlnm.Print_Area" localSheetId="3">'3 день'!$A$1:$Q$44</definedName>
    <definedName name="_xlnm.Print_Area" localSheetId="4">'4 день '!$A$1:$Q$42</definedName>
    <definedName name="_xlnm.Print_Area" localSheetId="5">'5 день'!$A$1:$Q$40</definedName>
    <definedName name="_xlnm.Print_Area" localSheetId="6">'6 день'!$A$1:$Q$42</definedName>
    <definedName name="_xlnm.Print_Area" localSheetId="7">'7 день'!$A$1:$Q$38</definedName>
    <definedName name="_xlnm.Print_Area" localSheetId="8">'8 день '!$A$1:$Q$38</definedName>
    <definedName name="_xlnm.Print_Area" localSheetId="9">'9  день '!$A$1:$Q$42</definedName>
    <definedName name="_xlnm.Print_Area" localSheetId="15">'Б,ж,У с 11 лет'!$A$1:$Y$31</definedName>
    <definedName name="_xlnm.Print_Area" localSheetId="14">'Б,ж,У с 7 до 11'!$A$1:$X$31</definedName>
    <definedName name="_xlnm.Print_Area" localSheetId="13">источники!$A$1:$A$9</definedName>
    <definedName name="_xlnm.Print_Area" localSheetId="0">'титульный лист'!$A$1:$N$27</definedName>
  </definedNames>
  <calcPr calcId="125725"/>
</workbook>
</file>

<file path=xl/calcChain.xml><?xml version="1.0" encoding="utf-8"?>
<calcChain xmlns="http://schemas.openxmlformats.org/spreadsheetml/2006/main">
  <c r="G24" i="30"/>
  <c r="D19"/>
  <c r="D12"/>
  <c r="G31"/>
  <c r="G22"/>
  <c r="G15"/>
  <c r="G8"/>
  <c r="G37" i="28" l="1"/>
  <c r="G36"/>
  <c r="G26"/>
  <c r="G34"/>
  <c r="G24"/>
  <c r="G16"/>
  <c r="D12"/>
  <c r="G9"/>
  <c r="G17"/>
  <c r="G14"/>
  <c r="G7"/>
  <c r="E39" i="1" l="1"/>
  <c r="F39"/>
  <c r="G39"/>
  <c r="H39"/>
  <c r="I39"/>
  <c r="J39"/>
  <c r="K39"/>
  <c r="L39"/>
  <c r="M39"/>
  <c r="N39"/>
  <c r="O39"/>
  <c r="P39"/>
  <c r="Q39"/>
  <c r="D39"/>
  <c r="E19" i="27"/>
  <c r="F19"/>
  <c r="G19"/>
  <c r="H19"/>
  <c r="I19"/>
  <c r="J19"/>
  <c r="K19"/>
  <c r="L19"/>
  <c r="M19"/>
  <c r="N19"/>
  <c r="O19"/>
  <c r="P19"/>
  <c r="Q19"/>
  <c r="D19"/>
  <c r="E12"/>
  <c r="F12"/>
  <c r="G12"/>
  <c r="H12"/>
  <c r="I12"/>
  <c r="J12"/>
  <c r="K12"/>
  <c r="L12"/>
  <c r="M12"/>
  <c r="N12"/>
  <c r="O12"/>
  <c r="P12"/>
  <c r="D12"/>
  <c r="G33" i="26"/>
  <c r="G32"/>
  <c r="G30"/>
  <c r="G23"/>
  <c r="G21"/>
  <c r="G16"/>
  <c r="G17"/>
  <c r="E17"/>
  <c r="F17"/>
  <c r="H17"/>
  <c r="I17"/>
  <c r="J17"/>
  <c r="K17"/>
  <c r="L17"/>
  <c r="M17"/>
  <c r="N17"/>
  <c r="O17"/>
  <c r="P17"/>
  <c r="Q17"/>
  <c r="D17"/>
  <c r="G14"/>
  <c r="G9"/>
  <c r="G11" s="1"/>
  <c r="E11"/>
  <c r="F11"/>
  <c r="H11"/>
  <c r="I11"/>
  <c r="J11"/>
  <c r="K11"/>
  <c r="L11"/>
  <c r="M11"/>
  <c r="N11"/>
  <c r="O11"/>
  <c r="P11"/>
  <c r="Q11"/>
  <c r="D11"/>
  <c r="G10"/>
  <c r="G35" i="27" l="1"/>
  <c r="G32"/>
  <c r="G23"/>
  <c r="G16"/>
  <c r="G17"/>
  <c r="G10"/>
  <c r="G31" i="29" l="1"/>
  <c r="G30"/>
  <c r="G17"/>
  <c r="G21"/>
  <c r="G14"/>
  <c r="G9"/>
  <c r="G27"/>
  <c r="G18"/>
  <c r="G25" i="25" l="1"/>
  <c r="G23"/>
  <c r="G15"/>
  <c r="G9"/>
  <c r="G29"/>
  <c r="G21"/>
  <c r="G28"/>
  <c r="G20"/>
  <c r="G36" i="24" l="1"/>
  <c r="G19" i="19"/>
  <c r="G17" i="24"/>
  <c r="G15"/>
  <c r="G35" i="23" l="1"/>
  <c r="G17"/>
  <c r="G10"/>
  <c r="G37" i="21" l="1"/>
  <c r="G26"/>
  <c r="G36"/>
  <c r="G36" i="1"/>
  <c r="G27" i="21"/>
  <c r="G17"/>
  <c r="G10"/>
  <c r="G30" i="19" l="1"/>
  <c r="G31"/>
  <c r="G28"/>
  <c r="G21"/>
  <c r="G22"/>
  <c r="G14"/>
  <c r="G37" i="1" l="1"/>
  <c r="G23"/>
  <c r="G27"/>
  <c r="Q12" l="1"/>
  <c r="G8" i="24" l="1"/>
  <c r="G16" l="1"/>
  <c r="G14"/>
  <c r="G9"/>
  <c r="G7"/>
  <c r="G18" i="30"/>
  <c r="G17"/>
  <c r="G16"/>
  <c r="G11"/>
  <c r="G10"/>
  <c r="G9"/>
  <c r="G30" i="24"/>
  <c r="G21"/>
  <c r="G30" i="30"/>
  <c r="G21"/>
  <c r="G15" i="23" l="1"/>
  <c r="G8"/>
  <c r="G8" i="26"/>
  <c r="Q12" i="24" l="1"/>
  <c r="P12"/>
  <c r="O12"/>
  <c r="N12"/>
  <c r="M12"/>
  <c r="L12"/>
  <c r="K12"/>
  <c r="J12"/>
  <c r="I12"/>
  <c r="H12"/>
  <c r="D12"/>
  <c r="E12"/>
  <c r="F12"/>
  <c r="G12"/>
  <c r="Q19"/>
  <c r="P19"/>
  <c r="O19"/>
  <c r="N19"/>
  <c r="M19"/>
  <c r="L19"/>
  <c r="K19"/>
  <c r="J19"/>
  <c r="I19"/>
  <c r="H19"/>
  <c r="D19"/>
  <c r="E19"/>
  <c r="F19"/>
  <c r="G19"/>
  <c r="G33" i="27" l="1"/>
  <c r="G24"/>
  <c r="G35" i="30" l="1"/>
  <c r="G36"/>
  <c r="G26"/>
  <c r="G27"/>
  <c r="G32"/>
  <c r="G23"/>
  <c r="G32" i="24" l="1"/>
  <c r="G23"/>
  <c r="G13" i="29" l="1"/>
  <c r="G12"/>
  <c r="G8"/>
  <c r="G7"/>
  <c r="G15" i="26"/>
  <c r="G15" i="27" l="1"/>
  <c r="G8"/>
  <c r="G8" i="22"/>
  <c r="G14"/>
  <c r="G7" i="27"/>
  <c r="G9"/>
  <c r="G11"/>
  <c r="G18"/>
  <c r="G14"/>
  <c r="Q12"/>
  <c r="E39" i="21" l="1"/>
  <c r="F39"/>
  <c r="H39"/>
  <c r="I39"/>
  <c r="J39"/>
  <c r="K39"/>
  <c r="L39"/>
  <c r="M39"/>
  <c r="N39"/>
  <c r="O39"/>
  <c r="P39"/>
  <c r="Q39"/>
  <c r="D39"/>
  <c r="E29"/>
  <c r="F29"/>
  <c r="H29"/>
  <c r="I29"/>
  <c r="J29"/>
  <c r="K29"/>
  <c r="L29"/>
  <c r="M29"/>
  <c r="N29"/>
  <c r="O29"/>
  <c r="P29"/>
  <c r="Q29"/>
  <c r="D29"/>
  <c r="Q15" i="29" l="1"/>
  <c r="P15"/>
  <c r="O15"/>
  <c r="N15"/>
  <c r="M15"/>
  <c r="L15"/>
  <c r="K15"/>
  <c r="J15"/>
  <c r="I15"/>
  <c r="H15"/>
  <c r="F15"/>
  <c r="E15"/>
  <c r="D15"/>
  <c r="Q10"/>
  <c r="P10"/>
  <c r="O10"/>
  <c r="N10"/>
  <c r="M10"/>
  <c r="L10"/>
  <c r="K10"/>
  <c r="J10"/>
  <c r="I10"/>
  <c r="H10"/>
  <c r="F10"/>
  <c r="E10"/>
  <c r="D10"/>
  <c r="Q17" i="22"/>
  <c r="P17"/>
  <c r="O17"/>
  <c r="N17"/>
  <c r="M17"/>
  <c r="L17"/>
  <c r="K17"/>
  <c r="J17"/>
  <c r="I17"/>
  <c r="H17"/>
  <c r="F17"/>
  <c r="E17"/>
  <c r="D17"/>
  <c r="G16"/>
  <c r="G15"/>
  <c r="G13"/>
  <c r="G17" s="1"/>
  <c r="Q11"/>
  <c r="P11"/>
  <c r="O11"/>
  <c r="N11"/>
  <c r="M11"/>
  <c r="L11"/>
  <c r="K11"/>
  <c r="J11"/>
  <c r="I11"/>
  <c r="H11"/>
  <c r="F11"/>
  <c r="E11"/>
  <c r="D11"/>
  <c r="G10"/>
  <c r="G9"/>
  <c r="G7"/>
  <c r="G11" s="1"/>
  <c r="Q19" i="21"/>
  <c r="P19"/>
  <c r="O19"/>
  <c r="N19"/>
  <c r="M19"/>
  <c r="L19"/>
  <c r="K19"/>
  <c r="J19"/>
  <c r="I19"/>
  <c r="H19"/>
  <c r="F19"/>
  <c r="E19"/>
  <c r="D19"/>
  <c r="G16"/>
  <c r="G15"/>
  <c r="E12"/>
  <c r="F12"/>
  <c r="H12"/>
  <c r="I12"/>
  <c r="J12"/>
  <c r="K12"/>
  <c r="L12"/>
  <c r="M12"/>
  <c r="N12"/>
  <c r="O12"/>
  <c r="P12"/>
  <c r="Q12"/>
  <c r="D12"/>
  <c r="G9"/>
  <c r="G8"/>
  <c r="G13" i="19"/>
  <c r="G12"/>
  <c r="G9"/>
  <c r="G8"/>
  <c r="G7"/>
  <c r="G10" i="29" l="1"/>
  <c r="G15"/>
  <c r="G12" i="21"/>
  <c r="G19"/>
  <c r="E29" i="1"/>
  <c r="F29"/>
  <c r="H29"/>
  <c r="I29"/>
  <c r="J29"/>
  <c r="K29"/>
  <c r="L29"/>
  <c r="M29"/>
  <c r="N29"/>
  <c r="O29"/>
  <c r="P29"/>
  <c r="Q29"/>
  <c r="D29"/>
  <c r="G34" i="21"/>
  <c r="G24"/>
  <c r="G31" i="1"/>
  <c r="G21"/>
  <c r="G24"/>
  <c r="G31" i="28" l="1"/>
  <c r="G21"/>
  <c r="F34" i="26"/>
  <c r="G22" i="28"/>
  <c r="G28" i="26"/>
  <c r="G19"/>
  <c r="G32" i="28"/>
  <c r="G33"/>
  <c r="G23"/>
  <c r="G20" i="26"/>
  <c r="G29"/>
  <c r="D24" i="29" l="1"/>
  <c r="D33"/>
  <c r="G9" i="23" l="1"/>
  <c r="K20" i="20" l="1"/>
  <c r="K19"/>
  <c r="K18"/>
  <c r="K17"/>
  <c r="K19" i="18"/>
  <c r="K18"/>
  <c r="K17"/>
  <c r="D19" i="28" l="1"/>
  <c r="N17" i="20" s="1"/>
  <c r="E19" i="28" l="1"/>
  <c r="N18" i="20" s="1"/>
  <c r="G15" i="28"/>
  <c r="E12"/>
  <c r="N18" i="18" s="1"/>
  <c r="F12" i="28"/>
  <c r="N19" i="18" s="1"/>
  <c r="H12" i="28"/>
  <c r="I12"/>
  <c r="J12"/>
  <c r="K12"/>
  <c r="L12"/>
  <c r="M12"/>
  <c r="N12"/>
  <c r="O12"/>
  <c r="P12"/>
  <c r="Q12"/>
  <c r="N17" i="18"/>
  <c r="F19" i="28"/>
  <c r="N19" i="20" s="1"/>
  <c r="H19" i="28"/>
  <c r="I19"/>
  <c r="J19"/>
  <c r="K19"/>
  <c r="L19"/>
  <c r="M19"/>
  <c r="N19"/>
  <c r="O19"/>
  <c r="P19"/>
  <c r="Q19"/>
  <c r="M17" i="18"/>
  <c r="M17" i="20"/>
  <c r="L20" l="1"/>
  <c r="L19"/>
  <c r="L18"/>
  <c r="L17"/>
  <c r="L20" i="18" l="1"/>
  <c r="L19"/>
  <c r="L18"/>
  <c r="L17"/>
  <c r="G31" i="24" l="1"/>
  <c r="G22"/>
  <c r="G27" i="25"/>
  <c r="G19"/>
  <c r="G21" i="27" l="1"/>
  <c r="G29" i="29"/>
  <c r="G20"/>
  <c r="G28"/>
  <c r="G19"/>
  <c r="G26" i="24" l="1"/>
  <c r="G35" l="1"/>
  <c r="I18" i="18"/>
  <c r="I17"/>
  <c r="H17" l="1"/>
  <c r="G19" i="28" l="1"/>
  <c r="N20" i="20" s="1"/>
  <c r="G10" i="28"/>
  <c r="D12" i="23" l="1"/>
  <c r="D19"/>
  <c r="D10" i="19"/>
  <c r="D15"/>
  <c r="G31" i="27" l="1"/>
  <c r="G22"/>
  <c r="G14" i="25" l="1"/>
  <c r="G8"/>
  <c r="G26" i="19" l="1"/>
  <c r="G28" i="22"/>
  <c r="G19"/>
  <c r="G17" i="19"/>
  <c r="G35" i="28" l="1"/>
  <c r="G25"/>
  <c r="G32" i="22" l="1"/>
  <c r="G29"/>
  <c r="G30"/>
  <c r="D26"/>
  <c r="H27" i="18" s="1"/>
  <c r="G20" i="22"/>
  <c r="G21"/>
  <c r="G23"/>
  <c r="H18" i="20"/>
  <c r="H19"/>
  <c r="H17"/>
  <c r="H19" i="18"/>
  <c r="H18"/>
  <c r="D38" i="22" l="1"/>
  <c r="H6" i="18" s="1"/>
  <c r="G31"/>
  <c r="G18" i="23" l="1"/>
  <c r="G11"/>
  <c r="G33"/>
  <c r="G24"/>
  <c r="E12"/>
  <c r="G18" i="18" s="1"/>
  <c r="F12" i="23"/>
  <c r="G19" i="18" s="1"/>
  <c r="H12" i="23"/>
  <c r="I12"/>
  <c r="I40" s="1"/>
  <c r="G10" i="18" s="1"/>
  <c r="J12" i="23"/>
  <c r="J40" s="1"/>
  <c r="K12"/>
  <c r="K40" s="1"/>
  <c r="L12"/>
  <c r="M12"/>
  <c r="N12"/>
  <c r="O12"/>
  <c r="P12"/>
  <c r="Q12"/>
  <c r="G17" i="18"/>
  <c r="H19" i="23"/>
  <c r="I19"/>
  <c r="J19"/>
  <c r="K19"/>
  <c r="L19"/>
  <c r="M19"/>
  <c r="N19"/>
  <c r="O19"/>
  <c r="P19"/>
  <c r="Q19"/>
  <c r="E19"/>
  <c r="F19"/>
  <c r="G19" i="20" l="1"/>
  <c r="G18"/>
  <c r="G17"/>
  <c r="F27"/>
  <c r="I33" i="19" l="1"/>
  <c r="E31" i="20" s="1"/>
  <c r="G23" i="19"/>
  <c r="G20"/>
  <c r="G32"/>
  <c r="G29"/>
  <c r="G27"/>
  <c r="G33" l="1"/>
  <c r="E30" i="20" s="1"/>
  <c r="F12" i="1"/>
  <c r="D19" i="18" s="1"/>
  <c r="E19" i="1"/>
  <c r="F19"/>
  <c r="D19" i="20" s="1"/>
  <c r="H19" i="1"/>
  <c r="I19"/>
  <c r="J19"/>
  <c r="K19"/>
  <c r="L19"/>
  <c r="M19"/>
  <c r="N19"/>
  <c r="O19"/>
  <c r="P19"/>
  <c r="Q19"/>
  <c r="D19"/>
  <c r="G18"/>
  <c r="D12"/>
  <c r="D42" s="1"/>
  <c r="D6" i="18" s="1"/>
  <c r="P12" i="1"/>
  <c r="O12"/>
  <c r="N12"/>
  <c r="M12"/>
  <c r="L12"/>
  <c r="K12"/>
  <c r="J12"/>
  <c r="I12"/>
  <c r="H12"/>
  <c r="G11"/>
  <c r="E12"/>
  <c r="D18" i="18" s="1"/>
  <c r="D27" l="1"/>
  <c r="D18" i="20"/>
  <c r="D17"/>
  <c r="G8" i="28"/>
  <c r="G12" s="1"/>
  <c r="N20" i="18" s="1"/>
  <c r="G33" i="30" l="1"/>
  <c r="G26" i="29" l="1"/>
  <c r="G22"/>
  <c r="K20" i="18" l="1"/>
  <c r="G27" i="28"/>
  <c r="G24" i="26" l="1"/>
  <c r="M18" i="18"/>
  <c r="M19"/>
  <c r="M20" l="1"/>
  <c r="G30" i="27"/>
  <c r="G34"/>
  <c r="G26"/>
  <c r="G25"/>
  <c r="G32" i="25" l="1"/>
  <c r="G31"/>
  <c r="G30"/>
  <c r="G24"/>
  <c r="G22"/>
  <c r="G16"/>
  <c r="G13"/>
  <c r="G10"/>
  <c r="G7"/>
  <c r="G33" i="24" l="1"/>
  <c r="G27"/>
  <c r="G24"/>
  <c r="G31" i="23" l="1"/>
  <c r="G22"/>
  <c r="G32" l="1"/>
  <c r="G23"/>
  <c r="G34"/>
  <c r="G30"/>
  <c r="G26"/>
  <c r="G25"/>
  <c r="G21"/>
  <c r="G16"/>
  <c r="G14"/>
  <c r="G7"/>
  <c r="G19" l="1"/>
  <c r="G12"/>
  <c r="G20" i="18" s="1"/>
  <c r="G20" i="20" l="1"/>
  <c r="G34" i="22"/>
  <c r="G33"/>
  <c r="G25"/>
  <c r="G24"/>
  <c r="H20" i="20"/>
  <c r="H20" i="18"/>
  <c r="G26" i="22" l="1"/>
  <c r="H30" i="18" s="1"/>
  <c r="G35" i="21"/>
  <c r="G33"/>
  <c r="G39" s="1"/>
  <c r="G32"/>
  <c r="G25"/>
  <c r="G23"/>
  <c r="G22"/>
  <c r="G29" l="1"/>
  <c r="F20" i="18"/>
  <c r="G18" i="19"/>
  <c r="D37" i="23" l="1"/>
  <c r="E37"/>
  <c r="F37"/>
  <c r="H37"/>
  <c r="H41" s="1"/>
  <c r="I37"/>
  <c r="I41" s="1"/>
  <c r="J37"/>
  <c r="J41" s="1"/>
  <c r="K37"/>
  <c r="K41" s="1"/>
  <c r="L37"/>
  <c r="L41" s="1"/>
  <c r="M37"/>
  <c r="M41" s="1"/>
  <c r="N37"/>
  <c r="N41" s="1"/>
  <c r="O37"/>
  <c r="O41" s="1"/>
  <c r="P37"/>
  <c r="P41" s="1"/>
  <c r="Q37"/>
  <c r="Q41" s="1"/>
  <c r="E28"/>
  <c r="F28"/>
  <c r="H28"/>
  <c r="H40" s="1"/>
  <c r="I28"/>
  <c r="J28"/>
  <c r="K28"/>
  <c r="L28"/>
  <c r="L40" s="1"/>
  <c r="M28"/>
  <c r="M40" s="1"/>
  <c r="N28"/>
  <c r="N40" s="1"/>
  <c r="O28"/>
  <c r="O40" s="1"/>
  <c r="P28"/>
  <c r="P40" s="1"/>
  <c r="Q28"/>
  <c r="Q40" s="1"/>
  <c r="D28"/>
  <c r="G27" i="20" l="1"/>
  <c r="D41" i="23"/>
  <c r="G6" i="20" s="1"/>
  <c r="G29"/>
  <c r="F41" i="23"/>
  <c r="G8" i="20" s="1"/>
  <c r="G28"/>
  <c r="E41" i="23"/>
  <c r="G7" i="20" s="1"/>
  <c r="G31"/>
  <c r="G10"/>
  <c r="G29" i="18"/>
  <c r="F40" i="23"/>
  <c r="G8" i="18" s="1"/>
  <c r="E40" i="23"/>
  <c r="G7" i="18" s="1"/>
  <c r="G28"/>
  <c r="G27"/>
  <c r="D40" i="23"/>
  <c r="G6" i="18" s="1"/>
  <c r="G28" i="30"/>
  <c r="O30" i="18" s="1"/>
  <c r="G19" i="30"/>
  <c r="O20" i="20" s="1"/>
  <c r="Q37" i="30"/>
  <c r="P37"/>
  <c r="O37"/>
  <c r="N37"/>
  <c r="M37"/>
  <c r="L37"/>
  <c r="K37"/>
  <c r="J37"/>
  <c r="I37"/>
  <c r="O31" i="20" s="1"/>
  <c r="H37" i="30"/>
  <c r="F37"/>
  <c r="O29" i="20" s="1"/>
  <c r="E37" i="30"/>
  <c r="O28" i="20" s="1"/>
  <c r="D37" i="30"/>
  <c r="O27" i="20" s="1"/>
  <c r="G37" i="30"/>
  <c r="O30" i="20" s="1"/>
  <c r="Q28" i="30"/>
  <c r="P28"/>
  <c r="O28"/>
  <c r="N28"/>
  <c r="M28"/>
  <c r="L28"/>
  <c r="K28"/>
  <c r="J28"/>
  <c r="I28"/>
  <c r="O31" i="18" s="1"/>
  <c r="H28" i="30"/>
  <c r="F28"/>
  <c r="O29" i="18" s="1"/>
  <c r="E28" i="30"/>
  <c r="O28" i="18" s="1"/>
  <c r="D28" i="30"/>
  <c r="O27" i="18" s="1"/>
  <c r="Q19" i="30"/>
  <c r="P19"/>
  <c r="O19"/>
  <c r="N19"/>
  <c r="M19"/>
  <c r="L19"/>
  <c r="K19"/>
  <c r="J19"/>
  <c r="I19"/>
  <c r="H19"/>
  <c r="F19"/>
  <c r="E19"/>
  <c r="O18" i="20" s="1"/>
  <c r="Q12" i="30"/>
  <c r="P12"/>
  <c r="O12"/>
  <c r="N12"/>
  <c r="M12"/>
  <c r="L12"/>
  <c r="K12"/>
  <c r="J12"/>
  <c r="I12"/>
  <c r="H12"/>
  <c r="F12"/>
  <c r="E12"/>
  <c r="O18" i="18" s="1"/>
  <c r="K40" i="30" l="1"/>
  <c r="O40"/>
  <c r="P40"/>
  <c r="H40"/>
  <c r="L40"/>
  <c r="K41"/>
  <c r="O41"/>
  <c r="I41"/>
  <c r="O10" i="20" s="1"/>
  <c r="Q41" i="30"/>
  <c r="M41"/>
  <c r="M40"/>
  <c r="I40"/>
  <c r="O10" i="18" s="1"/>
  <c r="Q40" i="30"/>
  <c r="F41"/>
  <c r="O8" i="20" s="1"/>
  <c r="O19"/>
  <c r="D41" i="30"/>
  <c r="O6" i="20" s="1"/>
  <c r="O17"/>
  <c r="D40" i="30"/>
  <c r="O6" i="18" s="1"/>
  <c r="O17"/>
  <c r="F40" i="30"/>
  <c r="O8" i="18" s="1"/>
  <c r="O19"/>
  <c r="H41" i="30"/>
  <c r="L41"/>
  <c r="P41"/>
  <c r="G41"/>
  <c r="O9" i="20" s="1"/>
  <c r="E41" i="30"/>
  <c r="O7" i="20" s="1"/>
  <c r="J41" i="30"/>
  <c r="N41"/>
  <c r="N40"/>
  <c r="E40"/>
  <c r="O7" i="18" s="1"/>
  <c r="J40" i="30"/>
  <c r="G12"/>
  <c r="G40" l="1"/>
  <c r="O9" i="18" s="1"/>
  <c r="O20"/>
  <c r="Q33" i="29"/>
  <c r="Q37" s="1"/>
  <c r="P33"/>
  <c r="P37" s="1"/>
  <c r="O33"/>
  <c r="N33"/>
  <c r="N37" s="1"/>
  <c r="M33"/>
  <c r="M37" s="1"/>
  <c r="L33"/>
  <c r="L37" s="1"/>
  <c r="K33"/>
  <c r="K37" s="1"/>
  <c r="J33"/>
  <c r="J37" s="1"/>
  <c r="I33"/>
  <c r="K31" i="20" s="1"/>
  <c r="H33" i="29"/>
  <c r="H37" s="1"/>
  <c r="F33"/>
  <c r="K29" i="20" s="1"/>
  <c r="E33" i="29"/>
  <c r="K28" i="20" s="1"/>
  <c r="K27"/>
  <c r="G33" i="29"/>
  <c r="K30" i="20" s="1"/>
  <c r="Q24" i="29"/>
  <c r="P24"/>
  <c r="O24"/>
  <c r="O36" s="1"/>
  <c r="N24"/>
  <c r="N36" s="1"/>
  <c r="M24"/>
  <c r="M36" s="1"/>
  <c r="L24"/>
  <c r="L36" s="1"/>
  <c r="K24"/>
  <c r="J24"/>
  <c r="J36" s="1"/>
  <c r="I24"/>
  <c r="K31" i="18" s="1"/>
  <c r="H24" i="29"/>
  <c r="F24"/>
  <c r="K29" i="18" s="1"/>
  <c r="E24" i="29"/>
  <c r="K28" i="18" s="1"/>
  <c r="K27"/>
  <c r="G24" i="29"/>
  <c r="O37"/>
  <c r="I37"/>
  <c r="K10" i="20" s="1"/>
  <c r="D37" i="29"/>
  <c r="K6" i="20" s="1"/>
  <c r="Q36" i="29"/>
  <c r="P36"/>
  <c r="K36"/>
  <c r="I36"/>
  <c r="K10" i="18" s="1"/>
  <c r="E37" i="29" l="1"/>
  <c r="K7" i="20" s="1"/>
  <c r="F36" i="29"/>
  <c r="K8" i="18" s="1"/>
  <c r="E36" i="29"/>
  <c r="K7" i="18" s="1"/>
  <c r="H36" i="29"/>
  <c r="F37"/>
  <c r="K8" i="20" s="1"/>
  <c r="G37" i="29"/>
  <c r="K9" i="20" s="1"/>
  <c r="D36" i="29"/>
  <c r="K6" i="18" s="1"/>
  <c r="G36" i="29"/>
  <c r="K9" i="18" s="1"/>
  <c r="K30"/>
  <c r="G39" i="28"/>
  <c r="Q39"/>
  <c r="Q43" s="1"/>
  <c r="P39"/>
  <c r="P43" s="1"/>
  <c r="O39"/>
  <c r="O43" s="1"/>
  <c r="N39"/>
  <c r="N43" s="1"/>
  <c r="M39"/>
  <c r="M43" s="1"/>
  <c r="L39"/>
  <c r="L43" s="1"/>
  <c r="K39"/>
  <c r="K43" s="1"/>
  <c r="J39"/>
  <c r="J43" s="1"/>
  <c r="I39"/>
  <c r="H39"/>
  <c r="H43" s="1"/>
  <c r="F39"/>
  <c r="E39"/>
  <c r="D39"/>
  <c r="Q29"/>
  <c r="Q42" s="1"/>
  <c r="P29"/>
  <c r="P42" s="1"/>
  <c r="O29"/>
  <c r="O42" s="1"/>
  <c r="N29"/>
  <c r="N42" s="1"/>
  <c r="M29"/>
  <c r="M42" s="1"/>
  <c r="L29"/>
  <c r="L42" s="1"/>
  <c r="K29"/>
  <c r="K42" s="1"/>
  <c r="J29"/>
  <c r="J42" s="1"/>
  <c r="I29"/>
  <c r="H29"/>
  <c r="H42" s="1"/>
  <c r="F29"/>
  <c r="E29"/>
  <c r="D29"/>
  <c r="G29"/>
  <c r="G37" i="27"/>
  <c r="G28"/>
  <c r="Q37"/>
  <c r="Q41" s="1"/>
  <c r="P37"/>
  <c r="P41" s="1"/>
  <c r="O37"/>
  <c r="O41" s="1"/>
  <c r="N37"/>
  <c r="N41" s="1"/>
  <c r="M37"/>
  <c r="M41" s="1"/>
  <c r="L37"/>
  <c r="L41" s="1"/>
  <c r="K37"/>
  <c r="K41" s="1"/>
  <c r="J37"/>
  <c r="J41" s="1"/>
  <c r="I37"/>
  <c r="H37"/>
  <c r="H41" s="1"/>
  <c r="F37"/>
  <c r="E37"/>
  <c r="D37"/>
  <c r="Q28"/>
  <c r="Q40" s="1"/>
  <c r="P28"/>
  <c r="P40" s="1"/>
  <c r="O28"/>
  <c r="O40" s="1"/>
  <c r="N28"/>
  <c r="N40" s="1"/>
  <c r="M28"/>
  <c r="M40" s="1"/>
  <c r="L28"/>
  <c r="L40" s="1"/>
  <c r="K28"/>
  <c r="K40" s="1"/>
  <c r="J28"/>
  <c r="J40" s="1"/>
  <c r="I28"/>
  <c r="H28"/>
  <c r="H40" s="1"/>
  <c r="F28"/>
  <c r="E28"/>
  <c r="D28"/>
  <c r="E26" i="26"/>
  <c r="F26"/>
  <c r="H26"/>
  <c r="H37" s="1"/>
  <c r="I26"/>
  <c r="J26"/>
  <c r="J37" s="1"/>
  <c r="K26"/>
  <c r="K37" s="1"/>
  <c r="L26"/>
  <c r="L37" s="1"/>
  <c r="M26"/>
  <c r="M37" s="1"/>
  <c r="N26"/>
  <c r="N37" s="1"/>
  <c r="O26"/>
  <c r="O37" s="1"/>
  <c r="P26"/>
  <c r="P37" s="1"/>
  <c r="Q26"/>
  <c r="Q37" s="1"/>
  <c r="D26"/>
  <c r="G26"/>
  <c r="M20" i="20"/>
  <c r="Q34" i="26"/>
  <c r="P34"/>
  <c r="O34"/>
  <c r="N34"/>
  <c r="M34"/>
  <c r="L34"/>
  <c r="K34"/>
  <c r="J34"/>
  <c r="I34"/>
  <c r="M31" i="20" s="1"/>
  <c r="H34" i="26"/>
  <c r="H38" s="1"/>
  <c r="M29" i="20"/>
  <c r="E34" i="26"/>
  <c r="M28" i="20" s="1"/>
  <c r="D34" i="26"/>
  <c r="M19" i="20"/>
  <c r="M18"/>
  <c r="L29" i="18" l="1"/>
  <c r="F40" i="27"/>
  <c r="L8" i="18" s="1"/>
  <c r="L28" i="20"/>
  <c r="E41" i="27"/>
  <c r="L7" i="20" s="1"/>
  <c r="L30" i="18"/>
  <c r="G40" i="27"/>
  <c r="L9" i="18" s="1"/>
  <c r="L29" i="20"/>
  <c r="F41" i="27"/>
  <c r="L8" i="20" s="1"/>
  <c r="G41" i="27"/>
  <c r="L9" i="20" s="1"/>
  <c r="L30"/>
  <c r="L27" i="18"/>
  <c r="D40" i="27"/>
  <c r="L6" i="18" s="1"/>
  <c r="L31"/>
  <c r="I40" i="27"/>
  <c r="L10" i="18" s="1"/>
  <c r="L28"/>
  <c r="E40" i="27"/>
  <c r="L7" i="18" s="1"/>
  <c r="D41" i="27"/>
  <c r="L6" i="20" s="1"/>
  <c r="L27"/>
  <c r="I41" i="27"/>
  <c r="L10" i="20" s="1"/>
  <c r="L31"/>
  <c r="L38" i="26"/>
  <c r="P38"/>
  <c r="K38"/>
  <c r="O38"/>
  <c r="I38"/>
  <c r="M10" i="20" s="1"/>
  <c r="M38" i="26"/>
  <c r="Q38"/>
  <c r="I43" i="28"/>
  <c r="N10" i="20" s="1"/>
  <c r="N31"/>
  <c r="N31" i="18"/>
  <c r="I42" i="28"/>
  <c r="N10" i="18" s="1"/>
  <c r="F43" i="28"/>
  <c r="N8" i="20" s="1"/>
  <c r="N29"/>
  <c r="E43" i="28"/>
  <c r="N7" i="20" s="1"/>
  <c r="N28"/>
  <c r="D43" i="28"/>
  <c r="N6" i="20" s="1"/>
  <c r="N27"/>
  <c r="G43" i="28"/>
  <c r="N9" i="20" s="1"/>
  <c r="N30"/>
  <c r="F42" i="28"/>
  <c r="N8" i="18" s="1"/>
  <c r="N29"/>
  <c r="E42" i="28"/>
  <c r="N7" i="18" s="1"/>
  <c r="N28"/>
  <c r="G42" i="28"/>
  <c r="N9" i="18" s="1"/>
  <c r="N30"/>
  <c r="D42" i="28"/>
  <c r="N6" i="18" s="1"/>
  <c r="N27"/>
  <c r="J38" i="26"/>
  <c r="N38"/>
  <c r="D38"/>
  <c r="M6" i="20" s="1"/>
  <c r="M27"/>
  <c r="M31" i="18"/>
  <c r="I37" i="26"/>
  <c r="M10" i="18" s="1"/>
  <c r="F37" i="26"/>
  <c r="M8" i="18" s="1"/>
  <c r="M29"/>
  <c r="E37" i="26"/>
  <c r="M7" i="18" s="1"/>
  <c r="M28"/>
  <c r="G37" i="26"/>
  <c r="M9" i="18" s="1"/>
  <c r="M30"/>
  <c r="D37" i="26"/>
  <c r="M6" i="18" s="1"/>
  <c r="M27"/>
  <c r="E38" i="26"/>
  <c r="M7" i="20" s="1"/>
  <c r="F38" i="26"/>
  <c r="M8" i="20" s="1"/>
  <c r="G34" i="26"/>
  <c r="G11" i="25"/>
  <c r="J20" i="18" s="1"/>
  <c r="D17" i="25"/>
  <c r="J17" i="20" s="1"/>
  <c r="Q33" i="25"/>
  <c r="P33"/>
  <c r="O33"/>
  <c r="N33"/>
  <c r="M33"/>
  <c r="L33"/>
  <c r="K33"/>
  <c r="J33"/>
  <c r="I33"/>
  <c r="H33"/>
  <c r="F33"/>
  <c r="J29" i="20" s="1"/>
  <c r="E33" i="25"/>
  <c r="J28" i="20" s="1"/>
  <c r="D33" i="25"/>
  <c r="J27" i="20" s="1"/>
  <c r="G33" i="25"/>
  <c r="J30" i="20" s="1"/>
  <c r="Q25" i="25"/>
  <c r="P25"/>
  <c r="O25"/>
  <c r="N25"/>
  <c r="N36" s="1"/>
  <c r="M25"/>
  <c r="L25"/>
  <c r="K25"/>
  <c r="J25"/>
  <c r="J36" s="1"/>
  <c r="I25"/>
  <c r="H25"/>
  <c r="F25"/>
  <c r="E25"/>
  <c r="J28" i="18" s="1"/>
  <c r="D25" i="25"/>
  <c r="J27" i="18" s="1"/>
  <c r="J30"/>
  <c r="Q17" i="25"/>
  <c r="P17"/>
  <c r="O17"/>
  <c r="N17"/>
  <c r="M17"/>
  <c r="L17"/>
  <c r="K17"/>
  <c r="J17"/>
  <c r="I17"/>
  <c r="H17"/>
  <c r="F17"/>
  <c r="J19" i="20" s="1"/>
  <c r="E17" i="25"/>
  <c r="J18" i="20" s="1"/>
  <c r="G17" i="25"/>
  <c r="J20" i="20" s="1"/>
  <c r="Q11" i="25"/>
  <c r="P11"/>
  <c r="O11"/>
  <c r="N11"/>
  <c r="M11"/>
  <c r="L11"/>
  <c r="K11"/>
  <c r="J11"/>
  <c r="I11"/>
  <c r="H11"/>
  <c r="F11"/>
  <c r="J19" i="18" s="1"/>
  <c r="E11" i="25"/>
  <c r="J18" i="18" s="1"/>
  <c r="D11" i="25"/>
  <c r="J17" i="18" s="1"/>
  <c r="D28" i="24"/>
  <c r="H37" i="25" l="1"/>
  <c r="L37"/>
  <c r="P37"/>
  <c r="M37"/>
  <c r="Q37"/>
  <c r="J37"/>
  <c r="N37"/>
  <c r="K37"/>
  <c r="O37"/>
  <c r="K36"/>
  <c r="O36"/>
  <c r="H36"/>
  <c r="L36"/>
  <c r="P36"/>
  <c r="M36"/>
  <c r="Q36"/>
  <c r="G38" i="26"/>
  <c r="M9" i="20" s="1"/>
  <c r="M30"/>
  <c r="I37" i="25"/>
  <c r="J10" i="20" s="1"/>
  <c r="J31"/>
  <c r="I36" i="25"/>
  <c r="J10" i="18" s="1"/>
  <c r="J31"/>
  <c r="F36" i="25"/>
  <c r="J29" i="18"/>
  <c r="F37" i="25"/>
  <c r="G37"/>
  <c r="D37"/>
  <c r="J6" i="20" s="1"/>
  <c r="E37" i="25"/>
  <c r="J7" i="20" s="1"/>
  <c r="E36" i="25"/>
  <c r="J7" i="18" s="1"/>
  <c r="G36" i="25"/>
  <c r="D36"/>
  <c r="J6" i="18" s="1"/>
  <c r="I27"/>
  <c r="D40" i="24"/>
  <c r="I6" i="18" s="1"/>
  <c r="Q37" i="24"/>
  <c r="P37"/>
  <c r="O37"/>
  <c r="N37"/>
  <c r="M37"/>
  <c r="L37"/>
  <c r="K37"/>
  <c r="J37"/>
  <c r="I37"/>
  <c r="H37"/>
  <c r="F37"/>
  <c r="E37"/>
  <c r="D37"/>
  <c r="G37"/>
  <c r="Q28"/>
  <c r="P28"/>
  <c r="O28"/>
  <c r="N28"/>
  <c r="M28"/>
  <c r="L28"/>
  <c r="K28"/>
  <c r="J28"/>
  <c r="I28"/>
  <c r="H28"/>
  <c r="F28"/>
  <c r="E28"/>
  <c r="G28"/>
  <c r="I19" i="20"/>
  <c r="I18"/>
  <c r="I17"/>
  <c r="I20"/>
  <c r="I19" i="18"/>
  <c r="I20"/>
  <c r="G37" i="23"/>
  <c r="G28"/>
  <c r="Q35" i="22"/>
  <c r="P35"/>
  <c r="O35"/>
  <c r="N35"/>
  <c r="M35"/>
  <c r="L35"/>
  <c r="K35"/>
  <c r="J35"/>
  <c r="I35"/>
  <c r="H31" i="20" s="1"/>
  <c r="H35" i="22"/>
  <c r="F35"/>
  <c r="E35"/>
  <c r="D35"/>
  <c r="Q26"/>
  <c r="P26"/>
  <c r="O26"/>
  <c r="N26"/>
  <c r="M26"/>
  <c r="L26"/>
  <c r="K26"/>
  <c r="K38" s="1"/>
  <c r="J26"/>
  <c r="I26"/>
  <c r="H26"/>
  <c r="F26"/>
  <c r="E26"/>
  <c r="G30" i="20" l="1"/>
  <c r="G41" i="23"/>
  <c r="G9" i="20" s="1"/>
  <c r="H41" i="24"/>
  <c r="L41"/>
  <c r="P41"/>
  <c r="K41"/>
  <c r="O41"/>
  <c r="M41"/>
  <c r="Q41"/>
  <c r="J41"/>
  <c r="N41"/>
  <c r="M40"/>
  <c r="Q40"/>
  <c r="J40"/>
  <c r="N40"/>
  <c r="K40"/>
  <c r="O40"/>
  <c r="H40"/>
  <c r="L40"/>
  <c r="P40"/>
  <c r="I38" i="22"/>
  <c r="H10" i="18" s="1"/>
  <c r="H31"/>
  <c r="M38" i="22"/>
  <c r="D39"/>
  <c r="H6" i="20" s="1"/>
  <c r="H27"/>
  <c r="F39" i="22"/>
  <c r="H8" i="20" s="1"/>
  <c r="H29"/>
  <c r="E39" i="22"/>
  <c r="H7" i="20" s="1"/>
  <c r="H28"/>
  <c r="E38" i="22"/>
  <c r="H7" i="18" s="1"/>
  <c r="H28"/>
  <c r="F38" i="22"/>
  <c r="H8" i="18" s="1"/>
  <c r="H29"/>
  <c r="J8" i="20"/>
  <c r="J8" i="18"/>
  <c r="J9" i="20"/>
  <c r="J9" i="18"/>
  <c r="G41" i="24"/>
  <c r="I9" i="20" s="1"/>
  <c r="I30"/>
  <c r="D41" i="24"/>
  <c r="I6" i="20" s="1"/>
  <c r="I27"/>
  <c r="I41" i="24"/>
  <c r="I10" i="20" s="1"/>
  <c r="I31"/>
  <c r="I29"/>
  <c r="F41" i="24"/>
  <c r="I8" i="20" s="1"/>
  <c r="I28"/>
  <c r="E41" i="24"/>
  <c r="I7" i="20" s="1"/>
  <c r="I28" i="18"/>
  <c r="E40" i="24"/>
  <c r="I7" i="18" s="1"/>
  <c r="F40" i="24"/>
  <c r="I8" i="18" s="1"/>
  <c r="I29"/>
  <c r="G40" i="24"/>
  <c r="I9" i="18" s="1"/>
  <c r="I30"/>
  <c r="I31"/>
  <c r="I40" i="24"/>
  <c r="I10" i="18" s="1"/>
  <c r="Q38" i="22"/>
  <c r="J38"/>
  <c r="H38"/>
  <c r="P38"/>
  <c r="P39"/>
  <c r="L39"/>
  <c r="H39"/>
  <c r="Q39"/>
  <c r="M39"/>
  <c r="J39"/>
  <c r="N39"/>
  <c r="I39"/>
  <c r="H10" i="20" s="1"/>
  <c r="K39" i="22"/>
  <c r="O39"/>
  <c r="O38"/>
  <c r="N38"/>
  <c r="L38"/>
  <c r="G40" i="23"/>
  <c r="G9" i="18" s="1"/>
  <c r="G30"/>
  <c r="G35" i="22"/>
  <c r="G38"/>
  <c r="H9" i="18" s="1"/>
  <c r="F31" i="20"/>
  <c r="F29"/>
  <c r="F28"/>
  <c r="F30"/>
  <c r="F31" i="18"/>
  <c r="F29"/>
  <c r="F28"/>
  <c r="F27"/>
  <c r="Q43" i="21"/>
  <c r="P43"/>
  <c r="M43"/>
  <c r="L43"/>
  <c r="I43"/>
  <c r="F10" i="20" s="1"/>
  <c r="H43" i="21"/>
  <c r="Q42"/>
  <c r="P42"/>
  <c r="O42"/>
  <c r="M42"/>
  <c r="L42"/>
  <c r="K42"/>
  <c r="I42"/>
  <c r="F10" i="18" s="1"/>
  <c r="H42" i="21"/>
  <c r="F42"/>
  <c r="F8" i="18" s="1"/>
  <c r="D33" i="19"/>
  <c r="K43" i="21" l="1"/>
  <c r="O43"/>
  <c r="J42"/>
  <c r="N42"/>
  <c r="J43"/>
  <c r="N43"/>
  <c r="G39" i="22"/>
  <c r="H9" i="20" s="1"/>
  <c r="H30"/>
  <c r="G43" i="21"/>
  <c r="F9" i="20" s="1"/>
  <c r="F20"/>
  <c r="F18"/>
  <c r="E43" i="21"/>
  <c r="F7" i="20" s="1"/>
  <c r="F17"/>
  <c r="D43" i="21"/>
  <c r="F6" i="20" s="1"/>
  <c r="F19"/>
  <c r="F19" i="18"/>
  <c r="F43" i="21"/>
  <c r="F8" i="20" s="1"/>
  <c r="F17" i="18"/>
  <c r="D42" i="21"/>
  <c r="F6" i="18" s="1"/>
  <c r="E42" i="21"/>
  <c r="F7" i="18" s="1"/>
  <c r="F18"/>
  <c r="E27" i="20"/>
  <c r="G22" i="1"/>
  <c r="F33" i="19"/>
  <c r="H33"/>
  <c r="E33"/>
  <c r="D24"/>
  <c r="F30" i="18" l="1"/>
  <c r="G42" i="21"/>
  <c r="F9" i="18" s="1"/>
  <c r="E29" i="20"/>
  <c r="E28"/>
  <c r="E27" i="18"/>
  <c r="E17"/>
  <c r="Q33" i="19"/>
  <c r="P33"/>
  <c r="O33"/>
  <c r="N33"/>
  <c r="M33"/>
  <c r="L33"/>
  <c r="K33"/>
  <c r="J33"/>
  <c r="Q24"/>
  <c r="P24"/>
  <c r="O24"/>
  <c r="N24"/>
  <c r="M24"/>
  <c r="L24"/>
  <c r="K24"/>
  <c r="J24"/>
  <c r="I24"/>
  <c r="I36" s="1"/>
  <c r="H24"/>
  <c r="F24"/>
  <c r="E24"/>
  <c r="Q15"/>
  <c r="P15"/>
  <c r="O15"/>
  <c r="N15"/>
  <c r="M15"/>
  <c r="L15"/>
  <c r="K15"/>
  <c r="J15"/>
  <c r="I15"/>
  <c r="I37" s="1"/>
  <c r="E10" i="20" s="1"/>
  <c r="H15" i="19"/>
  <c r="H37" s="1"/>
  <c r="F15"/>
  <c r="E19" i="20" s="1"/>
  <c r="E15" i="19"/>
  <c r="E18" i="20" s="1"/>
  <c r="Q10" i="19"/>
  <c r="P10"/>
  <c r="O10"/>
  <c r="N10"/>
  <c r="M10"/>
  <c r="L10"/>
  <c r="K10"/>
  <c r="J10"/>
  <c r="I10"/>
  <c r="H10"/>
  <c r="F10"/>
  <c r="E19" i="18" s="1"/>
  <c r="E10" i="19"/>
  <c r="E18" i="18" s="1"/>
  <c r="G35" i="1"/>
  <c r="G34"/>
  <c r="G33"/>
  <c r="G32"/>
  <c r="D28" i="20" l="1"/>
  <c r="P28" s="1"/>
  <c r="E43" i="1"/>
  <c r="D7" i="20" s="1"/>
  <c r="D27"/>
  <c r="P27" s="1"/>
  <c r="D43" i="1"/>
  <c r="D6" i="20" s="1"/>
  <c r="J36" i="19"/>
  <c r="N36"/>
  <c r="E17" i="20"/>
  <c r="D37" i="19"/>
  <c r="E6" i="20" s="1"/>
  <c r="M37" i="19"/>
  <c r="Q37"/>
  <c r="J37"/>
  <c r="N37"/>
  <c r="K37"/>
  <c r="O37"/>
  <c r="F37"/>
  <c r="E8" i="20" s="1"/>
  <c r="L37" i="19"/>
  <c r="P37"/>
  <c r="E37"/>
  <c r="E7" i="20" s="1"/>
  <c r="M36" i="19"/>
  <c r="Q36"/>
  <c r="K36"/>
  <c r="O36"/>
  <c r="H36"/>
  <c r="L36"/>
  <c r="P36"/>
  <c r="D36"/>
  <c r="E6" i="18" s="1"/>
  <c r="F36" i="19"/>
  <c r="E8" i="18" s="1"/>
  <c r="E29"/>
  <c r="E10"/>
  <c r="E31"/>
  <c r="E28"/>
  <c r="E36" i="19"/>
  <c r="E7" i="18" s="1"/>
  <c r="G10" i="19"/>
  <c r="E20" i="18" s="1"/>
  <c r="G24" i="19"/>
  <c r="G15"/>
  <c r="G26" i="1"/>
  <c r="G25"/>
  <c r="R27" i="20" l="1"/>
  <c r="Q27"/>
  <c r="Q28"/>
  <c r="R28"/>
  <c r="E20"/>
  <c r="G37" i="19"/>
  <c r="E9" i="20" s="1"/>
  <c r="G36" i="19"/>
  <c r="E9" i="18" s="1"/>
  <c r="E30"/>
  <c r="G29" i="1"/>
  <c r="G17"/>
  <c r="G16"/>
  <c r="G15"/>
  <c r="G14"/>
  <c r="G10"/>
  <c r="G9"/>
  <c r="G8"/>
  <c r="G19" l="1"/>
  <c r="P18" i="20"/>
  <c r="P7"/>
  <c r="P17"/>
  <c r="P6"/>
  <c r="R6" s="1"/>
  <c r="P19"/>
  <c r="O43" i="1"/>
  <c r="P43"/>
  <c r="J43"/>
  <c r="O42"/>
  <c r="P42"/>
  <c r="J42"/>
  <c r="G7"/>
  <c r="Q17" i="20" l="1"/>
  <c r="R17"/>
  <c r="Q7"/>
  <c r="R7"/>
  <c r="Q19"/>
  <c r="R19"/>
  <c r="Q18"/>
  <c r="R18"/>
  <c r="Q6"/>
  <c r="D20"/>
  <c r="P20" s="1"/>
  <c r="G12" i="1"/>
  <c r="D20" i="18" s="1"/>
  <c r="Q43" i="1"/>
  <c r="Q42"/>
  <c r="M42"/>
  <c r="Q20" i="20" l="1"/>
  <c r="R20"/>
  <c r="P19" i="18"/>
  <c r="P20"/>
  <c r="P18"/>
  <c r="Q20" l="1"/>
  <c r="R20"/>
  <c r="Q19"/>
  <c r="R19"/>
  <c r="Q18"/>
  <c r="R18"/>
  <c r="D17"/>
  <c r="G42" i="1" l="1"/>
  <c r="D9" i="18" s="1"/>
  <c r="P9" s="1"/>
  <c r="D30"/>
  <c r="P30"/>
  <c r="P17"/>
  <c r="Q9" l="1"/>
  <c r="R9"/>
  <c r="Q30"/>
  <c r="R30"/>
  <c r="Q17"/>
  <c r="R17"/>
  <c r="N42" i="1"/>
  <c r="L42"/>
  <c r="K42"/>
  <c r="H42"/>
  <c r="D29" i="20" l="1"/>
  <c r="F43" i="1"/>
  <c r="D8" i="20" s="1"/>
  <c r="D31" i="18"/>
  <c r="P31" s="1"/>
  <c r="I42" i="1"/>
  <c r="D10" i="18" s="1"/>
  <c r="P10" s="1"/>
  <c r="E42" i="1"/>
  <c r="D7" i="18" s="1"/>
  <c r="P7" s="1"/>
  <c r="D28"/>
  <c r="P28" s="1"/>
  <c r="D29"/>
  <c r="P29" s="1"/>
  <c r="F42" i="1"/>
  <c r="D8" i="18" s="1"/>
  <c r="P8" s="1"/>
  <c r="P29" i="20"/>
  <c r="P27" i="18"/>
  <c r="P6"/>
  <c r="Q6" s="1"/>
  <c r="Q28" l="1"/>
  <c r="R28"/>
  <c r="Q7"/>
  <c r="R7"/>
  <c r="Q27"/>
  <c r="R27"/>
  <c r="Q8"/>
  <c r="R8"/>
  <c r="Q10"/>
  <c r="R10"/>
  <c r="Q29" i="20"/>
  <c r="R29"/>
  <c r="R6" i="18"/>
  <c r="Q29"/>
  <c r="R29"/>
  <c r="Q31"/>
  <c r="R31"/>
  <c r="N43" i="1"/>
  <c r="M43"/>
  <c r="L43"/>
  <c r="K43"/>
  <c r="H43"/>
  <c r="D31" i="20" l="1"/>
  <c r="P31" s="1"/>
  <c r="I43" i="1"/>
  <c r="D10" i="20" s="1"/>
  <c r="P10" s="1"/>
  <c r="Q31" l="1"/>
  <c r="R31"/>
  <c r="R10"/>
  <c r="Q10"/>
  <c r="D30"/>
  <c r="P30" s="1"/>
  <c r="G43" i="1"/>
  <c r="D9" i="20" s="1"/>
  <c r="P9"/>
  <c r="P8"/>
  <c r="Q9" l="1"/>
  <c r="R9"/>
  <c r="Q8"/>
  <c r="R8"/>
  <c r="Q30"/>
  <c r="R30"/>
</calcChain>
</file>

<file path=xl/sharedStrings.xml><?xml version="1.0" encoding="utf-8"?>
<sst xmlns="http://schemas.openxmlformats.org/spreadsheetml/2006/main" count="1037" uniqueCount="240">
  <si>
    <t>День: первый</t>
  </si>
  <si>
    <t>№ рецептуры</t>
  </si>
  <si>
    <t>Прием пищи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блюда</t>
  </si>
  <si>
    <t>Масса порции</t>
  </si>
  <si>
    <t>Пищевые вещества</t>
  </si>
  <si>
    <t>Б</t>
  </si>
  <si>
    <t>Ж</t>
  </si>
  <si>
    <t>У</t>
  </si>
  <si>
    <t>Энергетическая ценность</t>
  </si>
  <si>
    <t>А</t>
  </si>
  <si>
    <t>Е</t>
  </si>
  <si>
    <t>В1</t>
  </si>
  <si>
    <t>С</t>
  </si>
  <si>
    <t>Витамины  (мг)</t>
  </si>
  <si>
    <t>Миниральные вещества (мг)</t>
  </si>
  <si>
    <t>Са</t>
  </si>
  <si>
    <t>Р</t>
  </si>
  <si>
    <t>Mg</t>
  </si>
  <si>
    <t>Fe</t>
  </si>
  <si>
    <t>Итого:</t>
  </si>
  <si>
    <t>-</t>
  </si>
  <si>
    <t>Обед 7-11 лет</t>
  </si>
  <si>
    <t>Обед с 11 лет и старше</t>
  </si>
  <si>
    <t>Утверждаю</t>
  </si>
  <si>
    <t>ПРИМЕРНОЕ  ДВУХНЕДЕЛЬНОЕ</t>
  </si>
  <si>
    <t>МЕНЮ ЗАВТРАКОВ И ОБЕДОВ ДЛЯ</t>
  </si>
  <si>
    <t>ОБУЧАЮЩИХСЯ ВОЗРАСТНЫХ КАТЕГОРИЙ</t>
  </si>
  <si>
    <t>7-11 лет и с 11 лет и старше</t>
  </si>
  <si>
    <t>г. Туринск</t>
  </si>
  <si>
    <t xml:space="preserve">Возрастная группа: 7-11 лет, с 11 лет и старше </t>
  </si>
  <si>
    <t>Завтрак с 7 до 11 лет</t>
  </si>
  <si>
    <t>Завтрак с  11 лет и старше</t>
  </si>
  <si>
    <t xml:space="preserve"> </t>
  </si>
  <si>
    <t>1. Сборник технических нормативов - Сборник рецептур блюд и кулинарных изделий для предприятий общественного питания при общеобразовательных школах / Под ред. В.Т.Лапшиной. – М.: Хлебпродинформ, 2004. – 639 с.</t>
  </si>
  <si>
    <t xml:space="preserve">При составлении примерного двухнедельного меню завтраков и обедов  использовалась следующая литература: </t>
  </si>
  <si>
    <t>2. Сборник технических нормативов для питания детей в организациях отдыха и оздоровления./ Автор – составитель: Д.В. Гращенков, О.В. Чугунова –  Министерство агропромышленного комплекса и продовольствия Свердловской области УрГЭУ Екатеринбург 2015 г.</t>
  </si>
  <si>
    <t>3.  Сборник рецептур мучных кондитерских и булочных изделий для предприятий общественного питания Свердловской области. / Составители: З.И. Белышева, И.А. Прыткова, В.Д. Прилукова. Министерство торговли, питания и услуг Свердловской области г. Екатеринбург 1999г.</t>
  </si>
  <si>
    <t>Название пищевых веществ</t>
  </si>
  <si>
    <t>ед. измерения</t>
  </si>
  <si>
    <t>№ дня</t>
  </si>
  <si>
    <t>Белки</t>
  </si>
  <si>
    <t>г</t>
  </si>
  <si>
    <t>Жиры</t>
  </si>
  <si>
    <t>Углеводы</t>
  </si>
  <si>
    <t>Ккал</t>
  </si>
  <si>
    <t>Витамин "С"</t>
  </si>
  <si>
    <t>Ведомость контроля за рационом питания (анализ каллорийности обед) с 7 до 10 лет</t>
  </si>
  <si>
    <t>Всего</t>
  </si>
  <si>
    <t>Бутерброд с маслом сливочным</t>
  </si>
  <si>
    <t>Zn</t>
  </si>
  <si>
    <t>I</t>
  </si>
  <si>
    <t>Каша ячневая вязкая с маслом сливочным</t>
  </si>
  <si>
    <t>200/15</t>
  </si>
  <si>
    <t>Кофейный напиток</t>
  </si>
  <si>
    <t>Пром.</t>
  </si>
  <si>
    <t>Хлеб пшеничный витаминизированный</t>
  </si>
  <si>
    <t>Хлеб ржаной</t>
  </si>
  <si>
    <t>250/10</t>
  </si>
  <si>
    <t>День: второй</t>
  </si>
  <si>
    <t>День: третий</t>
  </si>
  <si>
    <t>День: четвертый</t>
  </si>
  <si>
    <t>Ведомость контроля за рационом питания (анализ каллорийности завтрак + обед) с 11 до 18 лет</t>
  </si>
  <si>
    <t>Ведомость контроля за рационом питания (анализ каллорийности завтрак) с 11 до 18 лет</t>
  </si>
  <si>
    <t>Ведомость контроля за рационом питания (анализ каллорийности обед) с 11 до 18 лет</t>
  </si>
  <si>
    <t>День: пятый</t>
  </si>
  <si>
    <t>День: шестой</t>
  </si>
  <si>
    <t>День: седьмой</t>
  </si>
  <si>
    <t>День: восьмой</t>
  </si>
  <si>
    <t>День: десятый</t>
  </si>
  <si>
    <t>День: одиннадцатый</t>
  </si>
  <si>
    <t>СОГЛАСОВАНО</t>
  </si>
  <si>
    <t>День: двенадцатый</t>
  </si>
  <si>
    <t>Бутерброд с сыром</t>
  </si>
  <si>
    <t>Омлет натуральный с маслом сливочным</t>
  </si>
  <si>
    <t>200/10</t>
  </si>
  <si>
    <t>Какао с молоком</t>
  </si>
  <si>
    <t>Щи из свежей капусты со сметаной и мясом</t>
  </si>
  <si>
    <t>ВРО 64</t>
  </si>
  <si>
    <t>Компот из вишни витаминизированный</t>
  </si>
  <si>
    <t>СТН 16/5</t>
  </si>
  <si>
    <t>Запеканка из творога с яблоком и сгущеным молоком</t>
  </si>
  <si>
    <t>СТН 16/10</t>
  </si>
  <si>
    <t>Чай с  молоком</t>
  </si>
  <si>
    <t>Фрукт</t>
  </si>
  <si>
    <t>СТН 18/1</t>
  </si>
  <si>
    <t>Салат из помидоров с маслом растительным</t>
  </si>
  <si>
    <t>СТН 11/2</t>
  </si>
  <si>
    <t>Рассольник домашний со сметаной</t>
  </si>
  <si>
    <t>Каша рисовая жидкая с маслом сливочным</t>
  </si>
  <si>
    <t>Чай с сахаром</t>
  </si>
  <si>
    <t>250/25</t>
  </si>
  <si>
    <t>СТН 59/3</t>
  </si>
  <si>
    <t>Напиток из клюквы витаминизированный</t>
  </si>
  <si>
    <t>Бутерброд с маслом и сыром</t>
  </si>
  <si>
    <t>Каша пшенная жидкая с маслом сливочным</t>
  </si>
  <si>
    <t>СТН 22/1</t>
  </si>
  <si>
    <t>Салат из огурцов с маслом растительным</t>
  </si>
  <si>
    <t>Борщ с картофелем и сметаной</t>
  </si>
  <si>
    <t>СТН 1/10</t>
  </si>
  <si>
    <t>Компот из яблок и кураги витаминизированный</t>
  </si>
  <si>
    <t>1шт</t>
  </si>
  <si>
    <t>ВРО №35</t>
  </si>
  <si>
    <t>Каша "Дружба" с маслом сливочным</t>
  </si>
  <si>
    <t>200/5</t>
  </si>
  <si>
    <t>250/5</t>
  </si>
  <si>
    <t>Рассольник "Ленинградский" со сметаной</t>
  </si>
  <si>
    <t>Каша манная вязкая с маслом сливочным</t>
  </si>
  <si>
    <t>СТН 21/2</t>
  </si>
  <si>
    <t>Суп - лапша с курой</t>
  </si>
  <si>
    <t>250/20</t>
  </si>
  <si>
    <t xml:space="preserve">Кнели из говядины </t>
  </si>
  <si>
    <t>СТН 30/8</t>
  </si>
  <si>
    <t>Суп из овощей со сметаной</t>
  </si>
  <si>
    <t>Хлебцы рыбные</t>
  </si>
  <si>
    <t>Борщ с капустой и картофелем,  сметаной</t>
  </si>
  <si>
    <t xml:space="preserve">Фрукт </t>
  </si>
  <si>
    <t>Сок 0,2</t>
  </si>
  <si>
    <t>День: девятый</t>
  </si>
  <si>
    <t>Запеканка из творога  со сущенным молоком</t>
  </si>
  <si>
    <t>Запеканка из творога со сущенным молоком</t>
  </si>
  <si>
    <t>15,4-19,25</t>
  </si>
  <si>
    <t xml:space="preserve">рекомендуемое к-во пищ. в-в на 1 ребенка  20-25% от суточного рациона </t>
  </si>
  <si>
    <t>Потребность в пищевых веществах и энергии обучающихся общеобразовательных учреждений в возрасте с 7 до 11 лет</t>
  </si>
  <si>
    <t>Э.Ц.</t>
  </si>
  <si>
    <t>Вит."с"</t>
  </si>
  <si>
    <t>15,8-19,75</t>
  </si>
  <si>
    <t>67-83,75</t>
  </si>
  <si>
    <t>470-587,5</t>
  </si>
  <si>
    <t>Ведомость контроля за рационом питания (анализ каллорийности завтрак) с 7 до 11 лет</t>
  </si>
  <si>
    <t>Ведомость контроля за рационом питания (анализ каллорийности завтрак + обед) с 7 до 11 лет</t>
  </si>
  <si>
    <t>18-22,5</t>
  </si>
  <si>
    <t>18,4-23</t>
  </si>
  <si>
    <t>76,6-96</t>
  </si>
  <si>
    <t>542,6-678</t>
  </si>
  <si>
    <t>Итого с 7 до 11 лет</t>
  </si>
  <si>
    <t>38,5-46,15</t>
  </si>
  <si>
    <t>39,5-47,4</t>
  </si>
  <si>
    <t>167,5-201</t>
  </si>
  <si>
    <t>1175-1410</t>
  </si>
  <si>
    <t>23,1-26,9</t>
  </si>
  <si>
    <t>23,7-27,65</t>
  </si>
  <si>
    <t>100,5-117,25</t>
  </si>
  <si>
    <t>705-822,5</t>
  </si>
  <si>
    <t>Итого с  11 лет</t>
  </si>
  <si>
    <t>45-54</t>
  </si>
  <si>
    <t>46-55,2</t>
  </si>
  <si>
    <t>1356,5-1628</t>
  </si>
  <si>
    <t>191,5-230,05</t>
  </si>
  <si>
    <t>27-31,5</t>
  </si>
  <si>
    <t>27,6-32,2</t>
  </si>
  <si>
    <t>114,9-134,05</t>
  </si>
  <si>
    <t>813,-950</t>
  </si>
  <si>
    <t>100/10</t>
  </si>
  <si>
    <t xml:space="preserve">Колбаски "витаминные" из филе куриного с маслом сливочным </t>
  </si>
  <si>
    <t>Итго с 7 до 11 лет</t>
  </si>
  <si>
    <t>Итого с 11 лет</t>
  </si>
  <si>
    <t>Напиток клюквенный витаминизированный</t>
  </si>
  <si>
    <t>Котлета рубленная из птицы</t>
  </si>
  <si>
    <t xml:space="preserve">4. Официальное справочно - информационное методическое издание Министерства общего и профессионального образования Свердловской области. Вестник регионального образования / Под редакцией Н.И. Казакова, Е.Л. Перевозкина, Л.И. Ситник, Е.Г. Темко - Министерство общего и профессионального образования Свердловской области, 2006г, ГОУ "Центр " Учебная книга", 2006год </t>
  </si>
  <si>
    <t>6. Химический состав российских пищевых продуктов: Справочник / Под ред. член.-корр. МАИ, проф. И.М. Скурихина и академика РАМН, проф. В.А.Тутельяна. – М.: ДеЛи принт, 2002 – 236 с.</t>
  </si>
  <si>
    <t>рекомендуемое к-во пищ. в-в на 1 ребенка  30-35% от суточного рациона</t>
  </si>
  <si>
    <t>рекомендуемое к-во пищ. в-в на 1 ребенка  50-60% от суточного рациона</t>
  </si>
  <si>
    <t>СТН 4/9</t>
  </si>
  <si>
    <t>Суп картофельный с рыбой</t>
  </si>
  <si>
    <t>СТН 9/12</t>
  </si>
  <si>
    <t>Булочка "Российская"</t>
  </si>
  <si>
    <t>220/15</t>
  </si>
  <si>
    <t>250/15</t>
  </si>
  <si>
    <t>СТН 40/8</t>
  </si>
  <si>
    <t>Запеканка картофельная, фаршированная отварным мясом говядины</t>
  </si>
  <si>
    <t>СТН 6/8</t>
  </si>
  <si>
    <t>Рагу из отварного мяса говядины</t>
  </si>
  <si>
    <t xml:space="preserve">Щи из свежей капусты со сметаной </t>
  </si>
  <si>
    <t>СТН 11/8</t>
  </si>
  <si>
    <t>Гуляш из говядины</t>
  </si>
  <si>
    <t>200/25</t>
  </si>
  <si>
    <t>Среднняя за 12 дней</t>
  </si>
  <si>
    <t>250/30</t>
  </si>
  <si>
    <t>Макаронные изделия отварные</t>
  </si>
  <si>
    <t>Напиток "Витошка"</t>
  </si>
  <si>
    <t>ТК 2 "Палитра"</t>
  </si>
  <si>
    <t>Кисель "Витошка"</t>
  </si>
  <si>
    <t>ТК 3 "Палитра"</t>
  </si>
  <si>
    <t>Компот из смеси ягод и фруктов витаминизированный</t>
  </si>
  <si>
    <t>Рис отварной / фасоль зеленая стручковая отварная</t>
  </si>
  <si>
    <t>Картофель отварной с малом сливочным</t>
  </si>
  <si>
    <t>Каша вязкая молочная "Кус - кус"</t>
  </si>
  <si>
    <t>Компот из смородины витаминизированный</t>
  </si>
  <si>
    <t xml:space="preserve">Рыба запеченная </t>
  </si>
  <si>
    <t xml:space="preserve">Рыба  запеченная </t>
  </si>
  <si>
    <t>Суп - лапша домашняя с курой</t>
  </si>
  <si>
    <t>СТН 13/3</t>
  </si>
  <si>
    <t xml:space="preserve">Капуста тушеная </t>
  </si>
  <si>
    <t>Капуста тушеная</t>
  </si>
  <si>
    <t>23,1 -26,9</t>
  </si>
  <si>
    <t>затрак 20-25%</t>
  </si>
  <si>
    <t>обед 30-35%</t>
  </si>
  <si>
    <t>всего 50-60%</t>
  </si>
  <si>
    <t>813,9-950</t>
  </si>
  <si>
    <t xml:space="preserve">Рис отварной /овощная смесь "мексиканская" припущенная </t>
  </si>
  <si>
    <t>511/524</t>
  </si>
  <si>
    <t>180/40</t>
  </si>
  <si>
    <t xml:space="preserve">Котлета из говядины  </t>
  </si>
  <si>
    <t xml:space="preserve">Котлета из говядины </t>
  </si>
  <si>
    <t xml:space="preserve">Каша гречневая рассыпчатая с овощами </t>
  </si>
  <si>
    <t>Азу</t>
  </si>
  <si>
    <t>Рис отварной</t>
  </si>
  <si>
    <t>Директор ООО</t>
  </si>
  <si>
    <t>"Комбинат школьного питания"</t>
  </si>
  <si>
    <t>______________________Н.А.Вагура</t>
  </si>
  <si>
    <t>150/15</t>
  </si>
  <si>
    <t xml:space="preserve">Суп картофельный с горохом </t>
  </si>
  <si>
    <t>200/30</t>
  </si>
  <si>
    <t>230/50</t>
  </si>
  <si>
    <t>Картофель отварной с маслом сливочным/капуста брокколи отварная</t>
  </si>
  <si>
    <t>150/30</t>
  </si>
  <si>
    <t>150/20</t>
  </si>
  <si>
    <t>СТН 6/7</t>
  </si>
  <si>
    <t>90/3</t>
  </si>
  <si>
    <t>100/5</t>
  </si>
  <si>
    <t>200/20</t>
  </si>
  <si>
    <t>Субпродукты(печень, сердце), тушенные в томатном соусе</t>
  </si>
  <si>
    <t>230/45</t>
  </si>
  <si>
    <t>Плов из куриного филе</t>
  </si>
  <si>
    <t>Суп картофельный с горохом и мясом</t>
  </si>
  <si>
    <t>180/20</t>
  </si>
  <si>
    <t>Каша гречневая рассыпчатая</t>
  </si>
  <si>
    <t>СТН 13/8</t>
  </si>
  <si>
    <t xml:space="preserve">5.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 </t>
  </si>
  <si>
    <t>7. ГИГИЕНА ДЕТЕЙ И ПОДРОСТКОВ . РЕКОМЕНДАЦИИ ПО ОРГАНИЗАЦИИ ПИТАНИЯ ОБУЧАЮЩИХСЯ ОБЩЕОБРАЗОВАТЕЛЬНЫХ ОРГАНИЗАЦИЙ. Методические рекомендации МР 2.4.0179-20</t>
  </si>
  <si>
    <t>с 11 января 2021года</t>
  </si>
  <si>
    <t>"11" января 2021г</t>
  </si>
  <si>
    <t>Сезон: зимний</t>
  </si>
  <si>
    <t>Сезон:  зимний</t>
  </si>
  <si>
    <t>90/5</t>
  </si>
  <si>
    <t>Рыба, запеченная в молочном соусе с сыром</t>
  </si>
  <si>
    <t xml:space="preserve">Рыба, запеченная в молочном соусе с сыром </t>
  </si>
  <si>
    <t xml:space="preserve">Бифштекс рубленный </t>
  </si>
  <si>
    <t>Директор</t>
  </si>
  <si>
    <t>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</si>
</sst>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1" fillId="0" borderId="18" xfId="0" applyFont="1" applyBorder="1" applyAlignment="1">
      <alignment horizontal="left" vertical="center"/>
    </xf>
    <xf numFmtId="0" fontId="0" fillId="0" borderId="18" xfId="0" applyBorder="1"/>
    <xf numFmtId="0" fontId="0" fillId="0" borderId="18" xfId="0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/>
    <xf numFmtId="0" fontId="0" fillId="0" borderId="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1" fillId="0" borderId="0" xfId="0" applyFont="1" applyAlignment="1"/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/>
    <xf numFmtId="0" fontId="13" fillId="0" borderId="2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0" fontId="10" fillId="0" borderId="1" xfId="0" applyFont="1" applyBorder="1"/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/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0" fillId="0" borderId="2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2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8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1" fontId="0" fillId="0" borderId="18" xfId="0" applyNumberForma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8" xfId="0" applyFont="1" applyBorder="1"/>
    <xf numFmtId="0" fontId="0" fillId="0" borderId="11" xfId="0" applyBorder="1"/>
    <xf numFmtId="0" fontId="0" fillId="0" borderId="18" xfId="0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3" borderId="3" xfId="0" applyFont="1" applyFill="1" applyBorder="1"/>
    <xf numFmtId="0" fontId="13" fillId="3" borderId="3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" xfId="0" applyFont="1" applyFill="1" applyBorder="1"/>
    <xf numFmtId="0" fontId="13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right"/>
    </xf>
    <xf numFmtId="0" fontId="13" fillId="4" borderId="20" xfId="0" applyFont="1" applyFill="1" applyBorder="1" applyAlignment="1">
      <alignment horizontal="right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5" borderId="1" xfId="0" applyFont="1" applyFill="1" applyBorder="1"/>
    <xf numFmtId="0" fontId="13" fillId="5" borderId="1" xfId="0" applyFont="1" applyFill="1" applyBorder="1" applyAlignment="1">
      <alignment horizontal="right"/>
    </xf>
    <xf numFmtId="0" fontId="10" fillId="5" borderId="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164" fontId="10" fillId="5" borderId="20" xfId="0" applyNumberFormat="1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3" fillId="3" borderId="12" xfId="0" applyFont="1" applyFill="1" applyBorder="1"/>
    <xf numFmtId="0" fontId="13" fillId="3" borderId="9" xfId="0" applyFont="1" applyFill="1" applyBorder="1"/>
    <xf numFmtId="0" fontId="13" fillId="3" borderId="1" xfId="0" applyFont="1" applyFill="1" applyBorder="1"/>
    <xf numFmtId="0" fontId="13" fillId="3" borderId="7" xfId="0" applyFont="1" applyFill="1" applyBorder="1"/>
    <xf numFmtId="0" fontId="10" fillId="5" borderId="32" xfId="0" applyFont="1" applyFill="1" applyBorder="1"/>
    <xf numFmtId="0" fontId="13" fillId="5" borderId="20" xfId="0" applyFont="1" applyFill="1" applyBorder="1"/>
    <xf numFmtId="164" fontId="13" fillId="5" borderId="20" xfId="0" applyNumberFormat="1" applyFont="1" applyFill="1" applyBorder="1"/>
    <xf numFmtId="0" fontId="10" fillId="5" borderId="9" xfId="0" applyFont="1" applyFill="1" applyBorder="1"/>
    <xf numFmtId="0" fontId="10" fillId="5" borderId="7" xfId="0" applyFont="1" applyFill="1" applyBorder="1"/>
    <xf numFmtId="164" fontId="13" fillId="5" borderId="1" xfId="0" applyNumberFormat="1" applyFont="1" applyFill="1" applyBorder="1"/>
    <xf numFmtId="0" fontId="0" fillId="3" borderId="3" xfId="0" applyFill="1" applyBorder="1"/>
    <xf numFmtId="0" fontId="2" fillId="3" borderId="3" xfId="0" applyFont="1" applyFill="1" applyBorder="1" applyAlignment="1">
      <alignment horizontal="right"/>
    </xf>
    <xf numFmtId="0" fontId="0" fillId="3" borderId="11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 applyAlignment="1">
      <alignment horizontal="right"/>
    </xf>
    <xf numFmtId="0" fontId="0" fillId="5" borderId="9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1" xfId="0" applyFont="1" applyFill="1" applyBorder="1"/>
    <xf numFmtId="0" fontId="2" fillId="3" borderId="7" xfId="0" applyFont="1" applyFill="1" applyBorder="1"/>
    <xf numFmtId="0" fontId="2" fillId="3" borderId="1" xfId="0" applyFont="1" applyFill="1" applyBorder="1"/>
    <xf numFmtId="0" fontId="0" fillId="5" borderId="9" xfId="0" applyFill="1" applyBorder="1"/>
    <xf numFmtId="0" fontId="0" fillId="5" borderId="7" xfId="0" applyFill="1" applyBorder="1"/>
    <xf numFmtId="0" fontId="0" fillId="3" borderId="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9" xfId="0" applyFill="1" applyBorder="1" applyAlignment="1">
      <alignment horizontal="center" vertical="center" wrapText="1"/>
    </xf>
    <xf numFmtId="164" fontId="0" fillId="5" borderId="20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2" fillId="5" borderId="1" xfId="0" applyNumberFormat="1" applyFont="1" applyFill="1" applyBorder="1"/>
    <xf numFmtId="0" fontId="0" fillId="3" borderId="7" xfId="0" applyFill="1" applyBorder="1"/>
    <xf numFmtId="164" fontId="0" fillId="5" borderId="1" xfId="0" applyNumberFormat="1" applyFill="1" applyBorder="1"/>
    <xf numFmtId="0" fontId="0" fillId="0" borderId="36" xfId="0" applyBorder="1" applyAlignment="1">
      <alignment horizontal="center"/>
    </xf>
    <xf numFmtId="0" fontId="0" fillId="0" borderId="36" xfId="0" applyBorder="1"/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Font="1" applyBorder="1"/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0" xfId="0" applyBorder="1" applyAlignmen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8" xfId="0" applyFill="1" applyBorder="1"/>
    <xf numFmtId="0" fontId="0" fillId="0" borderId="1" xfId="0" applyFill="1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419100</xdr:colOff>
      <xdr:row>33</xdr:row>
      <xdr:rowOff>18984</xdr:rowOff>
    </xdr:to>
    <xdr:pic>
      <xdr:nvPicPr>
        <xdr:cNvPr id="2" name="Рисунок 1" descr="титульный лист меню с 11.01.202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0363"/>
        <a:stretch>
          <a:fillRect/>
        </a:stretch>
      </xdr:blipFill>
      <xdr:spPr>
        <a:xfrm rot="5400000">
          <a:off x="2044444" y="-2044444"/>
          <a:ext cx="7413848" cy="11502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55" zoomScaleNormal="55" workbookViewId="0">
      <selection activeCell="U13" sqref="U13"/>
    </sheetView>
  </sheetViews>
  <sheetFormatPr defaultRowHeight="15"/>
  <cols>
    <col min="4" max="4" width="12.28515625" customWidth="1"/>
    <col min="5" max="5" width="11.5703125" customWidth="1"/>
    <col min="6" max="6" width="21.28515625" customWidth="1"/>
    <col min="7" max="7" width="7.42578125" customWidth="1"/>
    <col min="8" max="8" width="3.7109375" customWidth="1"/>
    <col min="9" max="9" width="1.28515625" customWidth="1"/>
    <col min="10" max="10" width="7.5703125" customWidth="1"/>
    <col min="12" max="12" width="10.140625" customWidth="1"/>
  </cols>
  <sheetData>
    <row r="1" spans="1:15">
      <c r="B1" s="135"/>
      <c r="C1" s="135"/>
      <c r="D1" s="135"/>
      <c r="E1" s="135"/>
      <c r="F1" s="135"/>
      <c r="K1" s="420" t="s">
        <v>23</v>
      </c>
      <c r="L1" s="420"/>
      <c r="M1" s="420"/>
      <c r="N1" s="420"/>
      <c r="O1" s="135"/>
    </row>
    <row r="2" spans="1:15" ht="21" customHeight="1">
      <c r="A2" s="135"/>
      <c r="B2" s="411"/>
      <c r="C2" s="411"/>
      <c r="D2" s="411"/>
      <c r="E2" s="135"/>
      <c r="F2" s="421"/>
      <c r="G2" s="421"/>
      <c r="H2" s="421"/>
      <c r="I2" s="421"/>
      <c r="J2" s="421"/>
      <c r="K2" s="420" t="s">
        <v>207</v>
      </c>
      <c r="L2" s="420"/>
      <c r="M2" s="420"/>
      <c r="N2" s="420"/>
      <c r="O2" s="135"/>
    </row>
    <row r="3" spans="1:15" ht="20.100000000000001" customHeight="1">
      <c r="A3" s="411" t="s">
        <v>70</v>
      </c>
      <c r="B3" s="412"/>
      <c r="C3" s="412"/>
      <c r="D3" s="412"/>
      <c r="E3" s="136"/>
      <c r="F3" s="422"/>
      <c r="G3" s="422"/>
      <c r="H3" s="422"/>
      <c r="I3" s="422"/>
      <c r="J3" s="422"/>
      <c r="K3" s="420" t="s">
        <v>208</v>
      </c>
      <c r="L3" s="420"/>
      <c r="M3" s="420"/>
      <c r="N3" s="420"/>
      <c r="O3" s="135"/>
    </row>
    <row r="4" spans="1:15" ht="17.25" customHeight="1">
      <c r="A4" s="412" t="s">
        <v>238</v>
      </c>
      <c r="B4" s="411"/>
      <c r="C4" s="411"/>
      <c r="D4" s="411"/>
      <c r="E4" s="369"/>
      <c r="F4" s="328"/>
      <c r="G4" s="328"/>
      <c r="H4" s="328"/>
      <c r="I4" s="328"/>
      <c r="J4" s="328"/>
      <c r="K4" s="368"/>
      <c r="L4" s="368"/>
      <c r="M4" s="368"/>
      <c r="N4" s="368"/>
      <c r="O4" s="135"/>
    </row>
    <row r="5" spans="1:15" ht="20.100000000000001" customHeight="1">
      <c r="A5" s="411"/>
      <c r="B5" s="411"/>
      <c r="C5" s="411"/>
      <c r="D5" s="411"/>
      <c r="E5" s="136"/>
      <c r="F5" s="136"/>
      <c r="K5" s="135" t="s">
        <v>209</v>
      </c>
      <c r="L5" s="135"/>
      <c r="M5" s="135"/>
      <c r="N5" s="135"/>
      <c r="O5" s="317"/>
    </row>
    <row r="6" spans="1:15" ht="20.100000000000001" customHeight="1">
      <c r="A6" s="411" t="s">
        <v>239</v>
      </c>
      <c r="B6" s="417"/>
      <c r="C6" s="417"/>
      <c r="D6" s="417"/>
      <c r="E6" s="136"/>
      <c r="F6" s="425"/>
      <c r="G6" s="425"/>
      <c r="H6" s="425"/>
      <c r="I6" s="425"/>
      <c r="J6" s="320"/>
      <c r="K6" s="418" t="s">
        <v>231</v>
      </c>
      <c r="L6" s="418"/>
      <c r="M6" s="418"/>
      <c r="N6" s="418"/>
      <c r="O6" s="135"/>
    </row>
    <row r="7" spans="1:15" ht="18" customHeight="1">
      <c r="A7" s="417" t="s">
        <v>231</v>
      </c>
      <c r="B7" s="416"/>
      <c r="C7" s="327"/>
      <c r="D7" s="135"/>
      <c r="E7" s="135"/>
      <c r="F7" s="426"/>
      <c r="G7" s="426"/>
      <c r="H7" s="426"/>
      <c r="I7" s="426"/>
      <c r="K7" s="420"/>
      <c r="L7" s="420"/>
      <c r="M7" s="420"/>
      <c r="N7" s="420"/>
      <c r="O7" s="135"/>
    </row>
    <row r="8" spans="1:15">
      <c r="A8" s="416"/>
      <c r="B8" s="136"/>
      <c r="C8" s="136"/>
      <c r="D8" s="136"/>
      <c r="E8" s="136"/>
      <c r="F8" s="136"/>
      <c r="K8" s="423"/>
      <c r="L8" s="423"/>
      <c r="M8" s="423"/>
      <c r="N8" s="423"/>
    </row>
    <row r="9" spans="1:15">
      <c r="B9" s="414"/>
      <c r="C9" s="414"/>
      <c r="D9" s="414"/>
      <c r="E9" s="136"/>
    </row>
    <row r="10" spans="1:15" ht="23.25">
      <c r="C10" s="414"/>
      <c r="D10" s="415"/>
      <c r="E10" s="415"/>
      <c r="F10" s="415"/>
      <c r="G10" s="424" t="s">
        <v>24</v>
      </c>
      <c r="H10" s="424"/>
      <c r="I10" s="424"/>
      <c r="J10" s="424"/>
      <c r="K10" s="424"/>
      <c r="L10" s="424"/>
      <c r="M10" s="424"/>
      <c r="N10" s="424"/>
    </row>
    <row r="11" spans="1:15" ht="14.25" customHeight="1">
      <c r="B11" s="415"/>
      <c r="C11" s="414"/>
      <c r="D11" s="414"/>
      <c r="E11" s="414"/>
      <c r="F11" s="414"/>
    </row>
    <row r="12" spans="1:15" ht="21.75" customHeight="1">
      <c r="A12" s="414"/>
      <c r="B12" s="413"/>
      <c r="C12" s="413"/>
      <c r="D12" s="413"/>
      <c r="E12" s="424" t="s">
        <v>25</v>
      </c>
      <c r="F12" s="424"/>
      <c r="G12" s="424"/>
      <c r="H12" s="424"/>
      <c r="I12" s="424"/>
      <c r="J12" s="424"/>
      <c r="K12" s="424"/>
      <c r="L12" s="424"/>
    </row>
    <row r="13" spans="1:15" ht="21" customHeight="1">
      <c r="A13" s="413"/>
      <c r="B13" s="416"/>
      <c r="C13" s="317"/>
      <c r="D13" s="135"/>
    </row>
    <row r="14" spans="1:15" ht="23.25" customHeight="1">
      <c r="A14" s="416"/>
      <c r="B14" s="414"/>
      <c r="C14" s="414"/>
      <c r="D14" s="414"/>
      <c r="E14" s="424" t="s">
        <v>26</v>
      </c>
      <c r="F14" s="424"/>
      <c r="G14" s="424"/>
      <c r="H14" s="424"/>
      <c r="I14" s="424"/>
      <c r="J14" s="424"/>
      <c r="K14" s="424"/>
      <c r="L14" s="424"/>
    </row>
    <row r="15" spans="1:15" ht="20.25" customHeight="1">
      <c r="A15" s="414"/>
      <c r="B15" s="414"/>
      <c r="C15" s="414"/>
      <c r="D15" s="414"/>
    </row>
    <row r="16" spans="1:15" ht="22.5" customHeight="1">
      <c r="A16" s="414"/>
      <c r="B16" s="415"/>
      <c r="C16" s="415"/>
      <c r="D16" s="415"/>
      <c r="E16" s="424" t="s">
        <v>27</v>
      </c>
      <c r="F16" s="424"/>
      <c r="G16" s="424"/>
      <c r="H16" s="424"/>
      <c r="I16" s="424"/>
      <c r="J16" s="424"/>
      <c r="K16" s="424"/>
      <c r="L16" s="424"/>
    </row>
    <row r="17" spans="1:14" ht="18.75" customHeight="1">
      <c r="A17" s="415"/>
      <c r="B17" s="413"/>
      <c r="C17" s="413"/>
      <c r="D17" s="413"/>
      <c r="E17" s="136"/>
    </row>
    <row r="18" spans="1:14" ht="20.25" customHeight="1">
      <c r="A18" s="413"/>
      <c r="B18" s="414"/>
      <c r="C18" s="414"/>
      <c r="D18" s="414"/>
      <c r="E18" s="427" t="s">
        <v>230</v>
      </c>
      <c r="F18" s="427"/>
      <c r="G18" s="427"/>
      <c r="H18" s="427"/>
      <c r="I18" s="427"/>
      <c r="J18" s="427"/>
      <c r="K18" s="427"/>
      <c r="L18" s="427"/>
    </row>
    <row r="19" spans="1:14">
      <c r="A19" s="414"/>
      <c r="B19" s="413"/>
      <c r="C19" s="413"/>
      <c r="D19" s="413"/>
    </row>
    <row r="20" spans="1:14" ht="18.75" customHeight="1">
      <c r="A20" s="413"/>
      <c r="B20" s="414"/>
      <c r="C20" s="414"/>
      <c r="D20" s="414"/>
      <c r="E20" s="421"/>
      <c r="F20" s="421"/>
      <c r="G20" s="421"/>
      <c r="H20" s="421"/>
      <c r="J20" s="421"/>
      <c r="K20" s="421"/>
      <c r="L20" s="421"/>
      <c r="M20" s="421"/>
    </row>
    <row r="21" spans="1:14">
      <c r="A21" s="414"/>
      <c r="B21" s="415"/>
      <c r="C21" s="415"/>
      <c r="D21" s="415"/>
      <c r="E21" s="421"/>
      <c r="F21" s="421"/>
      <c r="G21" s="421"/>
      <c r="H21" s="421"/>
      <c r="J21" s="421"/>
      <c r="K21" s="421"/>
      <c r="L21" s="421"/>
      <c r="M21" s="421"/>
    </row>
    <row r="22" spans="1:14">
      <c r="A22" s="415"/>
      <c r="B22" s="413"/>
      <c r="C22" s="413"/>
      <c r="D22" s="413"/>
      <c r="E22" s="422"/>
      <c r="F22" s="422"/>
      <c r="G22" s="422"/>
      <c r="H22" s="422"/>
      <c r="J22" s="422"/>
      <c r="K22" s="422"/>
      <c r="L22" s="422"/>
      <c r="M22" s="422"/>
    </row>
    <row r="23" spans="1:14">
      <c r="A23" s="413"/>
      <c r="B23" s="414"/>
      <c r="C23" s="414"/>
      <c r="D23" s="414"/>
      <c r="E23" s="422"/>
      <c r="F23" s="422"/>
      <c r="G23" s="422"/>
      <c r="H23" s="422"/>
      <c r="J23" s="422"/>
      <c r="K23" s="422"/>
      <c r="L23" s="422"/>
      <c r="M23" s="422"/>
    </row>
    <row r="24" spans="1:14" ht="16.5" customHeight="1">
      <c r="A24" s="414"/>
      <c r="B24" s="415"/>
      <c r="C24" s="415"/>
      <c r="D24" s="415"/>
      <c r="E24" s="421"/>
      <c r="F24" s="421"/>
      <c r="G24" s="421"/>
      <c r="H24" s="421"/>
      <c r="J24" s="421"/>
      <c r="K24" s="421"/>
      <c r="L24" s="421"/>
      <c r="M24" s="421"/>
    </row>
    <row r="25" spans="1:14" ht="19.5" customHeight="1">
      <c r="A25" s="415"/>
      <c r="B25" s="415"/>
      <c r="C25" s="415"/>
      <c r="D25" s="415"/>
      <c r="E25" s="422"/>
      <c r="F25" s="422"/>
      <c r="G25" s="422"/>
      <c r="H25" s="422"/>
      <c r="J25" s="422"/>
      <c r="K25" s="422"/>
      <c r="L25" s="422"/>
      <c r="M25" s="422"/>
    </row>
    <row r="26" spans="1:14" ht="15.75">
      <c r="A26" s="415"/>
      <c r="B26" s="413"/>
      <c r="C26" s="413"/>
      <c r="D26" s="413"/>
      <c r="E26" s="422"/>
      <c r="F26" s="422"/>
      <c r="G26" s="422"/>
      <c r="H26" s="422"/>
      <c r="I26" s="137"/>
      <c r="J26" s="422"/>
      <c r="K26" s="422"/>
      <c r="L26" s="422"/>
      <c r="M26" s="422"/>
    </row>
    <row r="27" spans="1:14" ht="15.75">
      <c r="A27" s="413"/>
      <c r="B27" s="414"/>
      <c r="C27" s="414"/>
      <c r="D27" s="414"/>
      <c r="E27" s="137"/>
      <c r="F27" s="137"/>
      <c r="G27" s="419" t="s">
        <v>28</v>
      </c>
      <c r="H27" s="419"/>
      <c r="I27" s="419"/>
      <c r="J27" s="419"/>
      <c r="K27" s="137"/>
      <c r="L27" s="137"/>
    </row>
    <row r="28" spans="1:14" ht="15.75">
      <c r="A28" s="414"/>
      <c r="G28" s="137"/>
      <c r="H28" s="137"/>
      <c r="I28" s="137"/>
      <c r="J28" s="137"/>
      <c r="K28" s="137"/>
      <c r="L28" s="137"/>
      <c r="M28" s="137"/>
      <c r="N28" s="137"/>
    </row>
  </sheetData>
  <mergeCells count="30">
    <mergeCell ref="E26:H26"/>
    <mergeCell ref="E23:H23"/>
    <mergeCell ref="E18:L18"/>
    <mergeCell ref="E20:H20"/>
    <mergeCell ref="J20:M20"/>
    <mergeCell ref="J26:M26"/>
    <mergeCell ref="E24:H24"/>
    <mergeCell ref="J24:M24"/>
    <mergeCell ref="E25:H25"/>
    <mergeCell ref="J25:M25"/>
    <mergeCell ref="J23:M23"/>
    <mergeCell ref="E21:H21"/>
    <mergeCell ref="J21:M21"/>
    <mergeCell ref="E22:H22"/>
    <mergeCell ref="J22:M22"/>
    <mergeCell ref="E14:L14"/>
    <mergeCell ref="E16:L16"/>
    <mergeCell ref="G10:N10"/>
    <mergeCell ref="K6:N6"/>
    <mergeCell ref="G27:J27"/>
    <mergeCell ref="K1:N1"/>
    <mergeCell ref="F2:J2"/>
    <mergeCell ref="K2:N2"/>
    <mergeCell ref="F3:J3"/>
    <mergeCell ref="K3:N3"/>
    <mergeCell ref="E12:L12"/>
    <mergeCell ref="F6:I6"/>
    <mergeCell ref="F7:I7"/>
    <mergeCell ref="K7:N7"/>
    <mergeCell ref="K8:N8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2"/>
  <sheetViews>
    <sheetView workbookViewId="0">
      <pane ySplit="5" topLeftCell="A9" activePane="bottomLeft" state="frozen"/>
      <selection pane="bottomLeft" activeCell="A2" sqref="A2:E2"/>
    </sheetView>
  </sheetViews>
  <sheetFormatPr defaultRowHeight="15"/>
  <cols>
    <col min="1" max="1" width="10" customWidth="1"/>
    <col min="2" max="2" width="44.7109375" customWidth="1"/>
    <col min="3" max="3" width="11.5703125" customWidth="1"/>
    <col min="7" max="7" width="10" customWidth="1"/>
    <col min="11" max="11" width="7.85546875" customWidth="1"/>
  </cols>
  <sheetData>
    <row r="1" spans="1:17" ht="18.75">
      <c r="A1" s="444" t="s">
        <v>117</v>
      </c>
      <c r="B1" s="444"/>
      <c r="C1" s="444"/>
      <c r="D1" s="444"/>
      <c r="E1" s="444"/>
      <c r="F1" s="1"/>
      <c r="G1" s="1"/>
      <c r="H1" s="1"/>
    </row>
    <row r="2" spans="1:17" ht="18.75">
      <c r="A2" s="434" t="s">
        <v>232</v>
      </c>
      <c r="B2" s="434"/>
      <c r="C2" s="434"/>
      <c r="D2" s="434"/>
      <c r="E2" s="434"/>
      <c r="F2" s="1"/>
      <c r="G2" s="1"/>
      <c r="H2" s="1"/>
    </row>
    <row r="3" spans="1:17" ht="19.5" thickBot="1">
      <c r="A3" s="2" t="s">
        <v>29</v>
      </c>
      <c r="B3" s="2"/>
      <c r="C3" s="2"/>
      <c r="D3" s="2"/>
      <c r="E3" s="2"/>
      <c r="F3" s="1"/>
      <c r="G3" s="1"/>
      <c r="H3" s="1"/>
    </row>
    <row r="4" spans="1:17" ht="33" customHeight="1" thickBot="1">
      <c r="A4" s="439" t="s">
        <v>1</v>
      </c>
      <c r="B4" s="445" t="s">
        <v>2</v>
      </c>
      <c r="C4" s="445" t="s">
        <v>3</v>
      </c>
      <c r="D4" s="447" t="s">
        <v>4</v>
      </c>
      <c r="E4" s="447"/>
      <c r="F4" s="448"/>
      <c r="G4" s="439" t="s">
        <v>8</v>
      </c>
      <c r="H4" s="441" t="s">
        <v>13</v>
      </c>
      <c r="I4" s="442"/>
      <c r="J4" s="442"/>
      <c r="K4" s="443"/>
      <c r="L4" s="441" t="s">
        <v>14</v>
      </c>
      <c r="M4" s="442"/>
      <c r="N4" s="442"/>
      <c r="O4" s="442"/>
      <c r="P4" s="442"/>
      <c r="Q4" s="443"/>
    </row>
    <row r="5" spans="1:17" ht="23.25" customHeight="1" thickBot="1">
      <c r="A5" s="440"/>
      <c r="B5" s="446"/>
      <c r="C5" s="446"/>
      <c r="D5" s="9" t="s">
        <v>5</v>
      </c>
      <c r="E5" s="8" t="s">
        <v>6</v>
      </c>
      <c r="F5" s="9" t="s">
        <v>7</v>
      </c>
      <c r="G5" s="440"/>
      <c r="H5" s="50" t="s">
        <v>11</v>
      </c>
      <c r="I5" s="14" t="s">
        <v>12</v>
      </c>
      <c r="J5" s="75" t="s">
        <v>10</v>
      </c>
      <c r="K5" s="11" t="s">
        <v>9</v>
      </c>
      <c r="L5" s="9" t="s">
        <v>15</v>
      </c>
      <c r="M5" s="8" t="s">
        <v>16</v>
      </c>
      <c r="N5" s="8" t="s">
        <v>17</v>
      </c>
      <c r="O5" s="9" t="s">
        <v>18</v>
      </c>
      <c r="P5" s="14" t="s">
        <v>49</v>
      </c>
      <c r="Q5" s="11" t="s">
        <v>50</v>
      </c>
    </row>
    <row r="6" spans="1:17" ht="24" customHeight="1" thickBot="1">
      <c r="A6" s="3"/>
      <c r="B6" s="12" t="s">
        <v>30</v>
      </c>
      <c r="C6" s="3"/>
      <c r="D6" s="5"/>
      <c r="E6" s="3"/>
      <c r="F6" s="5"/>
      <c r="G6" s="3"/>
      <c r="H6" s="10"/>
      <c r="I6" s="3"/>
      <c r="J6" s="6"/>
      <c r="K6" s="6"/>
      <c r="L6" s="5"/>
      <c r="M6" s="3"/>
      <c r="N6" s="3"/>
      <c r="O6" s="5"/>
      <c r="P6" s="3"/>
      <c r="Q6" s="6"/>
    </row>
    <row r="7" spans="1:17" ht="16.5" customHeight="1" thickBot="1">
      <c r="A7" s="60">
        <v>311</v>
      </c>
      <c r="B7" s="94" t="s">
        <v>88</v>
      </c>
      <c r="C7" s="60" t="s">
        <v>52</v>
      </c>
      <c r="D7" s="325">
        <v>10.1</v>
      </c>
      <c r="E7" s="60">
        <v>12.3</v>
      </c>
      <c r="F7" s="61">
        <v>21.8</v>
      </c>
      <c r="G7" s="60">
        <f>(D7+F7)*4+E7*9</f>
        <v>238.3</v>
      </c>
      <c r="H7" s="95">
        <v>0.04</v>
      </c>
      <c r="I7" s="61">
        <v>0</v>
      </c>
      <c r="J7" s="96">
        <v>1</v>
      </c>
      <c r="K7" s="326">
        <v>0</v>
      </c>
      <c r="L7" s="61">
        <v>20</v>
      </c>
      <c r="M7" s="60">
        <v>102</v>
      </c>
      <c r="N7" s="60">
        <v>36</v>
      </c>
      <c r="O7" s="325">
        <v>0.8</v>
      </c>
      <c r="P7" s="60">
        <v>1.5</v>
      </c>
      <c r="Q7" s="326">
        <v>13.2</v>
      </c>
    </row>
    <row r="8" spans="1:17" ht="15" customHeight="1" thickBot="1">
      <c r="A8" s="97">
        <v>692</v>
      </c>
      <c r="B8" s="98" t="s">
        <v>53</v>
      </c>
      <c r="C8" s="97">
        <v>200</v>
      </c>
      <c r="D8" s="99">
        <v>3.8</v>
      </c>
      <c r="E8" s="97">
        <v>3.2</v>
      </c>
      <c r="F8" s="99">
        <v>20.100000000000001</v>
      </c>
      <c r="G8" s="60">
        <f>(F8+D8)*4+E8*9</f>
        <v>124.4</v>
      </c>
      <c r="H8" s="99">
        <v>0.04</v>
      </c>
      <c r="I8" s="97">
        <v>0</v>
      </c>
      <c r="J8" s="100">
        <v>0.6</v>
      </c>
      <c r="K8" s="100">
        <v>200</v>
      </c>
      <c r="L8" s="99">
        <v>0.4</v>
      </c>
      <c r="M8" s="97">
        <v>74.400000000000006</v>
      </c>
      <c r="N8" s="97">
        <v>5.09</v>
      </c>
      <c r="O8" s="99">
        <v>0.01</v>
      </c>
      <c r="P8" s="97">
        <v>0.27</v>
      </c>
      <c r="Q8" s="100">
        <v>9.4</v>
      </c>
    </row>
    <row r="9" spans="1:17" ht="15.75" thickBot="1">
      <c r="A9" s="14" t="s">
        <v>164</v>
      </c>
      <c r="B9" s="7" t="s">
        <v>165</v>
      </c>
      <c r="C9" s="14">
        <v>50</v>
      </c>
      <c r="D9" s="393">
        <v>5.0999999999999996</v>
      </c>
      <c r="E9" s="14">
        <v>5.2</v>
      </c>
      <c r="F9" s="393">
        <v>27.6</v>
      </c>
      <c r="G9" s="14">
        <f>(F9+D9)*4+E9*9</f>
        <v>177.60000000000002</v>
      </c>
      <c r="H9" s="393">
        <v>0.08</v>
      </c>
      <c r="I9" s="14">
        <v>0</v>
      </c>
      <c r="J9" s="394">
        <v>0.6</v>
      </c>
      <c r="K9" s="394">
        <v>40.4</v>
      </c>
      <c r="L9" s="393">
        <v>13.64</v>
      </c>
      <c r="M9" s="14">
        <v>0</v>
      </c>
      <c r="N9" s="14">
        <v>5.56</v>
      </c>
      <c r="O9" s="393">
        <v>0.5</v>
      </c>
      <c r="P9" s="14">
        <v>0</v>
      </c>
      <c r="Q9" s="394">
        <v>0</v>
      </c>
    </row>
    <row r="10" spans="1:17" ht="15.75" thickBot="1">
      <c r="A10" s="316" t="s">
        <v>54</v>
      </c>
      <c r="B10" s="89" t="s">
        <v>55</v>
      </c>
      <c r="C10" s="128">
        <v>25</v>
      </c>
      <c r="D10" s="85">
        <v>1.57</v>
      </c>
      <c r="E10" s="86">
        <v>0.42</v>
      </c>
      <c r="F10" s="85">
        <v>10.38</v>
      </c>
      <c r="G10" s="86">
        <f>(F10+D10)*4+E10*9</f>
        <v>51.580000000000005</v>
      </c>
      <c r="H10" s="85">
        <v>3.2000000000000001E-2</v>
      </c>
      <c r="I10" s="86">
        <v>0</v>
      </c>
      <c r="J10" s="88">
        <v>0.26</v>
      </c>
      <c r="K10" s="88">
        <v>0</v>
      </c>
      <c r="L10" s="85">
        <v>4.5999999999999996</v>
      </c>
      <c r="M10" s="86">
        <v>17.8</v>
      </c>
      <c r="N10" s="86">
        <v>6.8</v>
      </c>
      <c r="O10" s="85">
        <v>0.4</v>
      </c>
      <c r="P10" s="86">
        <v>0.15</v>
      </c>
      <c r="Q10" s="88">
        <v>0.64</v>
      </c>
    </row>
    <row r="11" spans="1:17" ht="15.75" thickBot="1">
      <c r="A11" s="176" t="s">
        <v>54</v>
      </c>
      <c r="B11" s="37" t="s">
        <v>116</v>
      </c>
      <c r="C11" s="176" t="s">
        <v>100</v>
      </c>
      <c r="D11" s="176">
        <v>0.5</v>
      </c>
      <c r="E11" s="176">
        <v>0.1</v>
      </c>
      <c r="F11" s="176">
        <v>10.1</v>
      </c>
      <c r="G11" s="176">
        <f t="shared" ref="G11" si="0">(F11+D11)*4+E11*9</f>
        <v>43.3</v>
      </c>
      <c r="H11" s="176">
        <v>0.1</v>
      </c>
      <c r="I11" s="176">
        <v>0</v>
      </c>
      <c r="J11" s="176">
        <v>0.1</v>
      </c>
      <c r="K11" s="176">
        <v>0</v>
      </c>
      <c r="L11" s="176">
        <v>7</v>
      </c>
      <c r="M11" s="176">
        <v>7</v>
      </c>
      <c r="N11" s="176">
        <v>4</v>
      </c>
      <c r="O11" s="176">
        <v>1.4</v>
      </c>
      <c r="P11" s="176">
        <v>0.15</v>
      </c>
      <c r="Q11" s="176">
        <v>2</v>
      </c>
    </row>
    <row r="12" spans="1:17" ht="16.5" customHeight="1" thickBot="1">
      <c r="A12" s="264"/>
      <c r="B12" s="265" t="s">
        <v>19</v>
      </c>
      <c r="C12" s="278">
        <v>690</v>
      </c>
      <c r="D12" s="279">
        <f>SUM(D7:D11)</f>
        <v>21.07</v>
      </c>
      <c r="E12" s="279">
        <f t="shared" ref="E12:P12" si="1">SUM(E7:E11)</f>
        <v>21.220000000000002</v>
      </c>
      <c r="F12" s="279">
        <f t="shared" si="1"/>
        <v>89.97999999999999</v>
      </c>
      <c r="G12" s="279">
        <f t="shared" si="1"/>
        <v>635.18000000000006</v>
      </c>
      <c r="H12" s="279">
        <f t="shared" si="1"/>
        <v>0.29200000000000004</v>
      </c>
      <c r="I12" s="279">
        <f t="shared" si="1"/>
        <v>0</v>
      </c>
      <c r="J12" s="279">
        <f t="shared" si="1"/>
        <v>2.56</v>
      </c>
      <c r="K12" s="279">
        <f t="shared" si="1"/>
        <v>240.4</v>
      </c>
      <c r="L12" s="279">
        <f t="shared" si="1"/>
        <v>45.64</v>
      </c>
      <c r="M12" s="279">
        <f t="shared" si="1"/>
        <v>201.20000000000002</v>
      </c>
      <c r="N12" s="279">
        <f t="shared" si="1"/>
        <v>57.45</v>
      </c>
      <c r="O12" s="279">
        <f t="shared" si="1"/>
        <v>3.11</v>
      </c>
      <c r="P12" s="279">
        <f t="shared" si="1"/>
        <v>2.0699999999999998</v>
      </c>
      <c r="Q12" s="283">
        <f t="shared" ref="Q12" si="2">SUM(Q7:Q10)</f>
        <v>23.240000000000002</v>
      </c>
    </row>
    <row r="13" spans="1:17" ht="24" customHeight="1" thickBot="1">
      <c r="A13" s="3"/>
      <c r="B13" s="12" t="s">
        <v>31</v>
      </c>
      <c r="C13" s="198"/>
      <c r="D13" s="10"/>
      <c r="E13" s="13"/>
      <c r="F13" s="10"/>
      <c r="G13" s="13"/>
      <c r="H13" s="22"/>
      <c r="I13" s="16"/>
      <c r="J13" s="28"/>
      <c r="K13" s="28"/>
      <c r="L13" s="22"/>
      <c r="M13" s="16"/>
      <c r="N13" s="16"/>
      <c r="O13" s="22"/>
      <c r="P13" s="16"/>
      <c r="Q13" s="28"/>
    </row>
    <row r="14" spans="1:17" ht="16.5" customHeight="1" thickBot="1">
      <c r="A14" s="60">
        <v>311</v>
      </c>
      <c r="B14" s="94" t="s">
        <v>88</v>
      </c>
      <c r="C14" s="60" t="s">
        <v>167</v>
      </c>
      <c r="D14" s="325">
        <v>12.2</v>
      </c>
      <c r="E14" s="60">
        <v>15.2</v>
      </c>
      <c r="F14" s="61">
        <v>21.8</v>
      </c>
      <c r="G14" s="60">
        <f>(D14+F14)*4+E14*9</f>
        <v>272.79999999999995</v>
      </c>
      <c r="H14" s="95">
        <v>0.04</v>
      </c>
      <c r="I14" s="61">
        <v>0</v>
      </c>
      <c r="J14" s="96">
        <v>1</v>
      </c>
      <c r="K14" s="326">
        <v>0</v>
      </c>
      <c r="L14" s="61">
        <v>20</v>
      </c>
      <c r="M14" s="60">
        <v>102</v>
      </c>
      <c r="N14" s="60">
        <v>36</v>
      </c>
      <c r="O14" s="325">
        <v>0.8</v>
      </c>
      <c r="P14" s="60">
        <v>1.5</v>
      </c>
      <c r="Q14" s="326">
        <v>13.2</v>
      </c>
    </row>
    <row r="15" spans="1:17" ht="16.5" customHeight="1" thickBot="1">
      <c r="A15" s="97">
        <v>692</v>
      </c>
      <c r="B15" s="98" t="s">
        <v>53</v>
      </c>
      <c r="C15" s="97">
        <v>200</v>
      </c>
      <c r="D15" s="99">
        <v>3.8</v>
      </c>
      <c r="E15" s="97">
        <v>3.2</v>
      </c>
      <c r="F15" s="99">
        <v>20.100000000000001</v>
      </c>
      <c r="G15" s="60">
        <f>(F15+D15)*4+E15*9</f>
        <v>124.4</v>
      </c>
      <c r="H15" s="99">
        <v>0.04</v>
      </c>
      <c r="I15" s="97">
        <v>0</v>
      </c>
      <c r="J15" s="100">
        <v>0.6</v>
      </c>
      <c r="K15" s="100">
        <v>200</v>
      </c>
      <c r="L15" s="99">
        <v>0.4</v>
      </c>
      <c r="M15" s="97">
        <v>74.400000000000006</v>
      </c>
      <c r="N15" s="97">
        <v>5.09</v>
      </c>
      <c r="O15" s="99">
        <v>0.01</v>
      </c>
      <c r="P15" s="97">
        <v>0.27</v>
      </c>
      <c r="Q15" s="100">
        <v>9.4</v>
      </c>
    </row>
    <row r="16" spans="1:17" ht="15" customHeight="1" thickBot="1">
      <c r="A16" s="14" t="s">
        <v>164</v>
      </c>
      <c r="B16" s="7" t="s">
        <v>165</v>
      </c>
      <c r="C16" s="14">
        <v>50</v>
      </c>
      <c r="D16" s="393">
        <v>5.0999999999999996</v>
      </c>
      <c r="E16" s="14">
        <v>5.2</v>
      </c>
      <c r="F16" s="393">
        <v>27.6</v>
      </c>
      <c r="G16" s="14">
        <f>(F16+D16)*4+E16*9</f>
        <v>177.60000000000002</v>
      </c>
      <c r="H16" s="393">
        <v>0.08</v>
      </c>
      <c r="I16" s="14">
        <v>0</v>
      </c>
      <c r="J16" s="394">
        <v>0.6</v>
      </c>
      <c r="K16" s="394">
        <v>40.4</v>
      </c>
      <c r="L16" s="393">
        <v>13.64</v>
      </c>
      <c r="M16" s="14">
        <v>0</v>
      </c>
      <c r="N16" s="14">
        <v>5.56</v>
      </c>
      <c r="O16" s="393">
        <v>0.5</v>
      </c>
      <c r="P16" s="14">
        <v>0</v>
      </c>
      <c r="Q16" s="394">
        <v>0</v>
      </c>
    </row>
    <row r="17" spans="1:17" ht="15" customHeight="1" thickBot="1">
      <c r="A17" s="316" t="s">
        <v>54</v>
      </c>
      <c r="B17" s="89" t="s">
        <v>55</v>
      </c>
      <c r="C17" s="128">
        <v>25</v>
      </c>
      <c r="D17" s="85">
        <v>1.57</v>
      </c>
      <c r="E17" s="86">
        <v>0.42</v>
      </c>
      <c r="F17" s="85">
        <v>10.38</v>
      </c>
      <c r="G17" s="86">
        <f>(F17+D17)*4+E17*9</f>
        <v>51.580000000000005</v>
      </c>
      <c r="H17" s="85">
        <v>3.2000000000000001E-2</v>
      </c>
      <c r="I17" s="86">
        <v>0</v>
      </c>
      <c r="J17" s="88">
        <v>0.26</v>
      </c>
      <c r="K17" s="88">
        <v>0</v>
      </c>
      <c r="L17" s="85">
        <v>4.5999999999999996</v>
      </c>
      <c r="M17" s="86">
        <v>17.8</v>
      </c>
      <c r="N17" s="86">
        <v>6.8</v>
      </c>
      <c r="O17" s="85">
        <v>0.4</v>
      </c>
      <c r="P17" s="86">
        <v>0.15</v>
      </c>
      <c r="Q17" s="88">
        <v>0.64</v>
      </c>
    </row>
    <row r="18" spans="1:17" ht="14.25" customHeight="1" thickBot="1">
      <c r="A18" s="176" t="s">
        <v>54</v>
      </c>
      <c r="B18" s="37" t="s">
        <v>116</v>
      </c>
      <c r="C18" s="176" t="s">
        <v>100</v>
      </c>
      <c r="D18" s="176">
        <v>0.5</v>
      </c>
      <c r="E18" s="176">
        <v>0.1</v>
      </c>
      <c r="F18" s="176">
        <v>10.1</v>
      </c>
      <c r="G18" s="176">
        <f t="shared" ref="G18" si="3">(F18+D18)*4+E18*9</f>
        <v>43.3</v>
      </c>
      <c r="H18" s="176">
        <v>0.1</v>
      </c>
      <c r="I18" s="176">
        <v>0</v>
      </c>
      <c r="J18" s="176">
        <v>0.1</v>
      </c>
      <c r="K18" s="176">
        <v>0</v>
      </c>
      <c r="L18" s="176">
        <v>7</v>
      </c>
      <c r="M18" s="176">
        <v>7</v>
      </c>
      <c r="N18" s="176">
        <v>4</v>
      </c>
      <c r="O18" s="176">
        <v>1.4</v>
      </c>
      <c r="P18" s="176">
        <v>0.15</v>
      </c>
      <c r="Q18" s="176">
        <v>2</v>
      </c>
    </row>
    <row r="19" spans="1:17" ht="15.75" customHeight="1" thickBot="1">
      <c r="A19" s="267"/>
      <c r="B19" s="268" t="s">
        <v>19</v>
      </c>
      <c r="C19" s="285">
        <v>750</v>
      </c>
      <c r="D19" s="286">
        <f>SUM(D14:D18)</f>
        <v>23.17</v>
      </c>
      <c r="E19" s="286">
        <f t="shared" ref="E19:Q19" si="4">SUM(E14:E18)</f>
        <v>24.12</v>
      </c>
      <c r="F19" s="286">
        <f t="shared" si="4"/>
        <v>89.97999999999999</v>
      </c>
      <c r="G19" s="286">
        <f t="shared" si="4"/>
        <v>669.68</v>
      </c>
      <c r="H19" s="286">
        <f t="shared" si="4"/>
        <v>0.29200000000000004</v>
      </c>
      <c r="I19" s="286">
        <f t="shared" si="4"/>
        <v>0</v>
      </c>
      <c r="J19" s="286">
        <f t="shared" si="4"/>
        <v>2.56</v>
      </c>
      <c r="K19" s="286">
        <f t="shared" si="4"/>
        <v>240.4</v>
      </c>
      <c r="L19" s="286">
        <f t="shared" si="4"/>
        <v>45.64</v>
      </c>
      <c r="M19" s="286">
        <f t="shared" si="4"/>
        <v>201.20000000000002</v>
      </c>
      <c r="N19" s="286">
        <f t="shared" si="4"/>
        <v>57.45</v>
      </c>
      <c r="O19" s="286">
        <f t="shared" si="4"/>
        <v>3.11</v>
      </c>
      <c r="P19" s="286">
        <f t="shared" si="4"/>
        <v>2.0699999999999998</v>
      </c>
      <c r="Q19" s="286">
        <f t="shared" si="4"/>
        <v>25.240000000000002</v>
      </c>
    </row>
    <row r="20" spans="1:17" ht="26.25" customHeight="1" thickBot="1">
      <c r="A20" s="4"/>
      <c r="B20" s="54" t="s">
        <v>21</v>
      </c>
      <c r="C20" s="4"/>
      <c r="D20" s="52"/>
      <c r="E20" s="4"/>
      <c r="F20" s="52"/>
      <c r="G20" s="4"/>
      <c r="H20" s="52"/>
      <c r="I20" s="4"/>
      <c r="J20" s="53"/>
      <c r="K20" s="53"/>
      <c r="L20" s="52"/>
      <c r="M20" s="4"/>
      <c r="N20" s="4"/>
      <c r="O20" s="52"/>
      <c r="P20" s="4"/>
      <c r="Q20" s="53"/>
    </row>
    <row r="21" spans="1:17" ht="21.75" customHeight="1" thickBot="1">
      <c r="A21" s="13" t="s">
        <v>84</v>
      </c>
      <c r="B21" s="3" t="s">
        <v>85</v>
      </c>
      <c r="C21" s="13">
        <v>60</v>
      </c>
      <c r="D21" s="22">
        <v>0.6</v>
      </c>
      <c r="E21" s="13">
        <v>3</v>
      </c>
      <c r="F21" s="22">
        <v>7.2</v>
      </c>
      <c r="G21" s="14">
        <f>(F21+D21)*4+E21*9</f>
        <v>58.2</v>
      </c>
      <c r="H21" s="22">
        <v>0</v>
      </c>
      <c r="I21" s="16">
        <v>0</v>
      </c>
      <c r="J21" s="28">
        <v>0.03</v>
      </c>
      <c r="K21" s="17">
        <v>0</v>
      </c>
      <c r="L21" s="22">
        <v>2.5</v>
      </c>
      <c r="M21" s="13">
        <v>4.5</v>
      </c>
      <c r="N21" s="13">
        <v>2.1</v>
      </c>
      <c r="O21" s="10">
        <v>7.0000000000000007E-2</v>
      </c>
      <c r="P21" s="13">
        <v>0.7</v>
      </c>
      <c r="Q21" s="17">
        <v>1.5</v>
      </c>
    </row>
    <row r="22" spans="1:17" ht="15.75" thickBot="1">
      <c r="A22" s="14">
        <v>135</v>
      </c>
      <c r="B22" s="7" t="s">
        <v>112</v>
      </c>
      <c r="C22" s="14" t="s">
        <v>74</v>
      </c>
      <c r="D22" s="195">
        <v>7.6</v>
      </c>
      <c r="E22" s="60">
        <v>6.9</v>
      </c>
      <c r="F22" s="195">
        <v>9.1999999999999993</v>
      </c>
      <c r="G22" s="14">
        <f>(F22+D22)*4+E22*9</f>
        <v>129.29999999999998</v>
      </c>
      <c r="H22" s="196">
        <v>0.06</v>
      </c>
      <c r="I22" s="14">
        <v>0</v>
      </c>
      <c r="J22" s="197">
        <v>0</v>
      </c>
      <c r="K22" s="197">
        <v>0</v>
      </c>
      <c r="L22" s="196">
        <v>33.04</v>
      </c>
      <c r="M22" s="14">
        <v>80</v>
      </c>
      <c r="N22" s="14">
        <v>21.6</v>
      </c>
      <c r="O22" s="196">
        <v>1.4</v>
      </c>
      <c r="P22" s="14">
        <v>0.32</v>
      </c>
      <c r="Q22" s="197">
        <v>3.2</v>
      </c>
    </row>
    <row r="23" spans="1:17" ht="17.25" customHeight="1" thickBot="1">
      <c r="A23" s="30">
        <v>438</v>
      </c>
      <c r="B23" s="55" t="s">
        <v>205</v>
      </c>
      <c r="C23" s="30">
        <v>230</v>
      </c>
      <c r="D23" s="71">
        <v>20.3</v>
      </c>
      <c r="E23" s="72">
        <v>19.8</v>
      </c>
      <c r="F23" s="71">
        <v>27.4</v>
      </c>
      <c r="G23" s="14">
        <f>(F23+D23)*4+E23*9</f>
        <v>369</v>
      </c>
      <c r="H23" s="48">
        <v>0.16</v>
      </c>
      <c r="I23" s="31">
        <v>13.9</v>
      </c>
      <c r="J23" s="51">
        <v>5.09</v>
      </c>
      <c r="K23" s="32">
        <v>63.2</v>
      </c>
      <c r="L23" s="31">
        <v>46.3</v>
      </c>
      <c r="M23" s="30">
        <v>27.3</v>
      </c>
      <c r="N23" s="30">
        <v>55.7</v>
      </c>
      <c r="O23" s="49">
        <v>4.66</v>
      </c>
      <c r="P23" s="30">
        <v>4.21</v>
      </c>
      <c r="Q23" s="32">
        <v>12.9</v>
      </c>
    </row>
    <row r="24" spans="1:17" ht="15" customHeight="1" thickBot="1">
      <c r="A24" s="60">
        <v>634</v>
      </c>
      <c r="B24" s="94" t="s">
        <v>187</v>
      </c>
      <c r="C24" s="60">
        <v>200</v>
      </c>
      <c r="D24" s="337">
        <v>0.12</v>
      </c>
      <c r="E24" s="60">
        <v>0.04</v>
      </c>
      <c r="F24" s="337">
        <v>29.2</v>
      </c>
      <c r="G24" s="60">
        <f>(D24+F24)*4+E24*9</f>
        <v>117.64</v>
      </c>
      <c r="H24" s="337">
        <v>0</v>
      </c>
      <c r="I24" s="60">
        <v>60</v>
      </c>
      <c r="J24" s="338">
        <v>0</v>
      </c>
      <c r="K24" s="338">
        <v>0</v>
      </c>
      <c r="L24" s="337">
        <v>0.02</v>
      </c>
      <c r="M24" s="60">
        <v>0</v>
      </c>
      <c r="N24" s="60">
        <v>0</v>
      </c>
      <c r="O24" s="337">
        <v>0.04</v>
      </c>
      <c r="P24" s="60">
        <v>0</v>
      </c>
      <c r="Q24" s="338">
        <v>0</v>
      </c>
    </row>
    <row r="25" spans="1:17" ht="16.5" customHeight="1" thickBot="1">
      <c r="A25" s="45" t="s">
        <v>54</v>
      </c>
      <c r="B25" s="46" t="s">
        <v>55</v>
      </c>
      <c r="C25" s="44">
        <v>30</v>
      </c>
      <c r="D25" s="160">
        <v>1.2</v>
      </c>
      <c r="E25" s="14">
        <v>0.45</v>
      </c>
      <c r="F25" s="160">
        <v>9.9</v>
      </c>
      <c r="G25" s="14">
        <f>(F25+D25)*4+E25*9</f>
        <v>48.449999999999996</v>
      </c>
      <c r="H25" s="160">
        <v>2.4E-2</v>
      </c>
      <c r="I25" s="14">
        <v>0</v>
      </c>
      <c r="J25" s="161">
        <v>1.7999999999999999E-2</v>
      </c>
      <c r="K25" s="161">
        <v>0</v>
      </c>
      <c r="L25" s="160">
        <v>3.45</v>
      </c>
      <c r="M25" s="14">
        <v>12.12</v>
      </c>
      <c r="N25" s="14">
        <v>3.4</v>
      </c>
      <c r="O25" s="160">
        <v>0.3</v>
      </c>
      <c r="P25" s="14">
        <v>0.12</v>
      </c>
      <c r="Q25" s="161">
        <v>0.48</v>
      </c>
    </row>
    <row r="26" spans="1:17" ht="15.75" thickBot="1">
      <c r="A26" s="14" t="s">
        <v>54</v>
      </c>
      <c r="B26" s="7" t="s">
        <v>56</v>
      </c>
      <c r="C26" s="14">
        <v>48</v>
      </c>
      <c r="D26" s="160">
        <v>3.02</v>
      </c>
      <c r="E26" s="14">
        <v>0.82</v>
      </c>
      <c r="F26" s="160">
        <v>19.920000000000002</v>
      </c>
      <c r="G26" s="14">
        <f t="shared" ref="G26" si="5">(F26+D26)*4+E26*9</f>
        <v>99.14</v>
      </c>
      <c r="H26" s="160">
        <v>7.0000000000000007E-2</v>
      </c>
      <c r="I26" s="14">
        <v>0</v>
      </c>
      <c r="J26" s="161">
        <v>0.6</v>
      </c>
      <c r="K26" s="161">
        <v>0</v>
      </c>
      <c r="L26" s="160">
        <v>11.04</v>
      </c>
      <c r="M26" s="14">
        <v>42.7</v>
      </c>
      <c r="N26" s="14">
        <v>16.3</v>
      </c>
      <c r="O26" s="160">
        <v>0.96</v>
      </c>
      <c r="P26" s="14">
        <v>0.35</v>
      </c>
      <c r="Q26" s="161">
        <v>1.5</v>
      </c>
    </row>
    <row r="27" spans="1:17" ht="15.75" thickBot="1">
      <c r="A27" s="14"/>
      <c r="B27" s="7"/>
      <c r="C27" s="14"/>
      <c r="D27" s="74"/>
      <c r="E27" s="14"/>
      <c r="F27" s="74"/>
      <c r="G27" s="14"/>
      <c r="H27" s="74"/>
      <c r="I27" s="14"/>
      <c r="J27" s="75"/>
      <c r="K27" s="75"/>
      <c r="L27" s="74"/>
      <c r="M27" s="14"/>
      <c r="N27" s="14"/>
      <c r="O27" s="74"/>
      <c r="P27" s="14"/>
      <c r="Q27" s="75"/>
    </row>
    <row r="28" spans="1:17" ht="16.5" customHeight="1" thickBot="1">
      <c r="A28" s="264"/>
      <c r="B28" s="265" t="s">
        <v>19</v>
      </c>
      <c r="C28" s="266">
        <v>778</v>
      </c>
      <c r="D28" s="266">
        <f>SUM(D21:D27)</f>
        <v>32.840000000000003</v>
      </c>
      <c r="E28" s="266">
        <f t="shared" ref="E28:Q28" si="6">SUM(E21:E27)</f>
        <v>31.01</v>
      </c>
      <c r="F28" s="266">
        <f t="shared" si="6"/>
        <v>102.82000000000001</v>
      </c>
      <c r="G28" s="266">
        <f t="shared" si="6"/>
        <v>821.73</v>
      </c>
      <c r="H28" s="266">
        <f t="shared" si="6"/>
        <v>0.314</v>
      </c>
      <c r="I28" s="266">
        <f t="shared" si="6"/>
        <v>73.900000000000006</v>
      </c>
      <c r="J28" s="266">
        <f t="shared" si="6"/>
        <v>5.7379999999999995</v>
      </c>
      <c r="K28" s="266">
        <f t="shared" si="6"/>
        <v>63.2</v>
      </c>
      <c r="L28" s="266">
        <f t="shared" si="6"/>
        <v>96.35</v>
      </c>
      <c r="M28" s="266">
        <f t="shared" si="6"/>
        <v>166.62</v>
      </c>
      <c r="N28" s="266">
        <f t="shared" si="6"/>
        <v>99.100000000000009</v>
      </c>
      <c r="O28" s="266">
        <f t="shared" si="6"/>
        <v>7.43</v>
      </c>
      <c r="P28" s="266">
        <f t="shared" si="6"/>
        <v>5.7</v>
      </c>
      <c r="Q28" s="266">
        <f t="shared" si="6"/>
        <v>19.580000000000002</v>
      </c>
    </row>
    <row r="29" spans="1:17" ht="25.5" customHeight="1" thickBot="1">
      <c r="A29" s="3"/>
      <c r="B29" s="12" t="s">
        <v>22</v>
      </c>
      <c r="C29" s="3"/>
      <c r="D29" s="5"/>
      <c r="E29" s="3"/>
      <c r="F29" s="5"/>
      <c r="G29" s="3"/>
      <c r="H29" s="5"/>
      <c r="I29" s="3"/>
      <c r="J29" s="6"/>
      <c r="K29" s="6"/>
      <c r="L29" s="5"/>
      <c r="M29" s="3"/>
      <c r="N29" s="3"/>
      <c r="O29" s="5"/>
      <c r="P29" s="3"/>
      <c r="Q29" s="6"/>
    </row>
    <row r="30" spans="1:17" ht="15.75" thickBot="1">
      <c r="A30" s="14" t="s">
        <v>95</v>
      </c>
      <c r="B30" s="7" t="s">
        <v>96</v>
      </c>
      <c r="C30" s="14">
        <v>100</v>
      </c>
      <c r="D30" s="23">
        <v>1</v>
      </c>
      <c r="E30" s="14">
        <v>0.08</v>
      </c>
      <c r="F30" s="23">
        <v>10.199999999999999</v>
      </c>
      <c r="G30" s="14">
        <f t="shared" ref="G30" si="7">(D30+F30)*4+E30*9</f>
        <v>45.519999999999996</v>
      </c>
      <c r="H30" s="23">
        <v>0.03</v>
      </c>
      <c r="I30" s="15">
        <v>0</v>
      </c>
      <c r="J30" s="33">
        <v>0.2</v>
      </c>
      <c r="K30" s="161">
        <v>18</v>
      </c>
      <c r="L30" s="23">
        <v>27</v>
      </c>
      <c r="M30" s="14">
        <v>20</v>
      </c>
      <c r="N30" s="14">
        <v>10</v>
      </c>
      <c r="O30" s="160">
        <v>0.5</v>
      </c>
      <c r="P30" s="14">
        <v>0</v>
      </c>
      <c r="Q30" s="161">
        <v>0</v>
      </c>
    </row>
    <row r="31" spans="1:17" ht="15.75" thickBot="1">
      <c r="A31" s="14">
        <v>135</v>
      </c>
      <c r="B31" s="7" t="s">
        <v>112</v>
      </c>
      <c r="C31" s="14" t="s">
        <v>57</v>
      </c>
      <c r="D31" s="195">
        <v>9.5500000000000007</v>
      </c>
      <c r="E31" s="60">
        <v>8.6</v>
      </c>
      <c r="F31" s="195">
        <v>11.5</v>
      </c>
      <c r="G31" s="14">
        <f>(F31+D31)*4+E31*9</f>
        <v>161.6</v>
      </c>
      <c r="H31" s="196">
        <v>0.08</v>
      </c>
      <c r="I31" s="14">
        <v>0</v>
      </c>
      <c r="J31" s="197">
        <v>0</v>
      </c>
      <c r="K31" s="197">
        <v>0</v>
      </c>
      <c r="L31" s="196">
        <v>41.3</v>
      </c>
      <c r="M31" s="14">
        <v>100</v>
      </c>
      <c r="N31" s="14">
        <v>27</v>
      </c>
      <c r="O31" s="196">
        <v>1.75</v>
      </c>
      <c r="P31" s="14">
        <v>0.4</v>
      </c>
      <c r="Q31" s="197">
        <v>4</v>
      </c>
    </row>
    <row r="32" spans="1:17" ht="15.75" thickBot="1">
      <c r="A32" s="30">
        <v>438</v>
      </c>
      <c r="B32" s="55" t="s">
        <v>205</v>
      </c>
      <c r="C32" s="30">
        <v>250</v>
      </c>
      <c r="D32" s="71">
        <v>22</v>
      </c>
      <c r="E32" s="72">
        <v>21.5</v>
      </c>
      <c r="F32" s="71">
        <v>29.8</v>
      </c>
      <c r="G32" s="14">
        <f>(F32+D32)*4+E32*9</f>
        <v>400.7</v>
      </c>
      <c r="H32" s="48">
        <v>0.17</v>
      </c>
      <c r="I32" s="31">
        <v>15.1</v>
      </c>
      <c r="J32" s="51">
        <v>5.5</v>
      </c>
      <c r="K32" s="32">
        <v>67.599999999999994</v>
      </c>
      <c r="L32" s="31">
        <v>50</v>
      </c>
      <c r="M32" s="30">
        <v>29.7</v>
      </c>
      <c r="N32" s="30">
        <v>60.5</v>
      </c>
      <c r="O32" s="49">
        <v>5</v>
      </c>
      <c r="P32" s="30">
        <v>4.5999999999999996</v>
      </c>
      <c r="Q32" s="32">
        <v>14</v>
      </c>
    </row>
    <row r="33" spans="1:18" ht="15.75" thickBot="1">
      <c r="A33" s="60">
        <v>634</v>
      </c>
      <c r="B33" s="94" t="s">
        <v>187</v>
      </c>
      <c r="C33" s="60">
        <v>200</v>
      </c>
      <c r="D33" s="337">
        <v>0.12</v>
      </c>
      <c r="E33" s="60">
        <v>0.04</v>
      </c>
      <c r="F33" s="337">
        <v>29.2</v>
      </c>
      <c r="G33" s="60">
        <f>(D33+F33)*4+E33*9</f>
        <v>117.64</v>
      </c>
      <c r="H33" s="337">
        <v>0</v>
      </c>
      <c r="I33" s="60">
        <v>70</v>
      </c>
      <c r="J33" s="338">
        <v>0</v>
      </c>
      <c r="K33" s="338">
        <v>0</v>
      </c>
      <c r="L33" s="337">
        <v>0.02</v>
      </c>
      <c r="M33" s="60">
        <v>0</v>
      </c>
      <c r="N33" s="60">
        <v>0</v>
      </c>
      <c r="O33" s="337">
        <v>0.04</v>
      </c>
      <c r="P33" s="60">
        <v>0</v>
      </c>
      <c r="Q33" s="338">
        <v>0</v>
      </c>
    </row>
    <row r="34" spans="1:18" ht="15.75" thickBot="1">
      <c r="A34" s="45" t="s">
        <v>54</v>
      </c>
      <c r="B34" s="46" t="s">
        <v>55</v>
      </c>
      <c r="C34" s="44">
        <v>40</v>
      </c>
      <c r="D34" s="160">
        <v>1.5</v>
      </c>
      <c r="E34" s="14">
        <v>0.6</v>
      </c>
      <c r="F34" s="160">
        <v>13.5</v>
      </c>
      <c r="G34" s="14">
        <f>(F34+D34)*4+E34*9</f>
        <v>65.400000000000006</v>
      </c>
      <c r="H34" s="160">
        <v>3.2000000000000001E-2</v>
      </c>
      <c r="I34" s="14">
        <v>0</v>
      </c>
      <c r="J34" s="161">
        <v>0.26</v>
      </c>
      <c r="K34" s="161">
        <v>0</v>
      </c>
      <c r="L34" s="160">
        <v>4.5999999999999996</v>
      </c>
      <c r="M34" s="14">
        <v>17.8</v>
      </c>
      <c r="N34" s="14">
        <v>6.8</v>
      </c>
      <c r="O34" s="160">
        <v>0.4</v>
      </c>
      <c r="P34" s="14">
        <v>0.15</v>
      </c>
      <c r="Q34" s="161">
        <v>0.64</v>
      </c>
    </row>
    <row r="35" spans="1:18" ht="15.75" thickBot="1">
      <c r="A35" s="14" t="s">
        <v>54</v>
      </c>
      <c r="B35" s="7" t="s">
        <v>56</v>
      </c>
      <c r="C35" s="14">
        <v>48</v>
      </c>
      <c r="D35" s="393">
        <v>3.02</v>
      </c>
      <c r="E35" s="14">
        <v>0.82</v>
      </c>
      <c r="F35" s="393">
        <v>19.920000000000002</v>
      </c>
      <c r="G35" s="14">
        <f t="shared" ref="G35" si="8">(F35+D35)*4+E35*9</f>
        <v>99.14</v>
      </c>
      <c r="H35" s="393">
        <v>7.0000000000000007E-2</v>
      </c>
      <c r="I35" s="14">
        <v>0</v>
      </c>
      <c r="J35" s="394">
        <v>0.6</v>
      </c>
      <c r="K35" s="394">
        <v>0</v>
      </c>
      <c r="L35" s="393">
        <v>11.04</v>
      </c>
      <c r="M35" s="14">
        <v>42.7</v>
      </c>
      <c r="N35" s="14">
        <v>16.3</v>
      </c>
      <c r="O35" s="393">
        <v>0.96</v>
      </c>
      <c r="P35" s="14">
        <v>0.35</v>
      </c>
      <c r="Q35" s="394">
        <v>1.5</v>
      </c>
    </row>
    <row r="36" spans="1:18" ht="15.75" thickBot="1">
      <c r="A36" s="14"/>
      <c r="B36" s="7"/>
      <c r="C36" s="14"/>
      <c r="D36" s="74"/>
      <c r="E36" s="14"/>
      <c r="F36" s="74"/>
      <c r="G36" s="14"/>
      <c r="H36" s="74"/>
      <c r="I36" s="14"/>
      <c r="J36" s="75"/>
      <c r="K36" s="75"/>
      <c r="L36" s="74"/>
      <c r="M36" s="14"/>
      <c r="N36" s="14"/>
      <c r="O36" s="74"/>
      <c r="P36" s="14"/>
      <c r="Q36" s="75"/>
    </row>
    <row r="37" spans="1:18" ht="15.75" thickBot="1">
      <c r="A37" s="267"/>
      <c r="B37" s="268" t="s">
        <v>19</v>
      </c>
      <c r="C37" s="287">
        <v>898</v>
      </c>
      <c r="D37" s="288">
        <f t="shared" ref="D37:Q37" si="9">SUM(D30:D36)</f>
        <v>37.19</v>
      </c>
      <c r="E37" s="287">
        <f t="shared" si="9"/>
        <v>31.64</v>
      </c>
      <c r="F37" s="287">
        <f t="shared" si="9"/>
        <v>114.12</v>
      </c>
      <c r="G37" s="288">
        <f t="shared" si="9"/>
        <v>889.99999999999989</v>
      </c>
      <c r="H37" s="269">
        <f t="shared" si="9"/>
        <v>0.38200000000000006</v>
      </c>
      <c r="I37" s="287">
        <f t="shared" si="9"/>
        <v>85.1</v>
      </c>
      <c r="J37" s="269">
        <f t="shared" si="9"/>
        <v>6.56</v>
      </c>
      <c r="K37" s="287">
        <f t="shared" si="9"/>
        <v>85.6</v>
      </c>
      <c r="L37" s="287">
        <f t="shared" si="9"/>
        <v>133.95999999999998</v>
      </c>
      <c r="M37" s="288">
        <f t="shared" si="9"/>
        <v>210.2</v>
      </c>
      <c r="N37" s="287">
        <f t="shared" si="9"/>
        <v>120.6</v>
      </c>
      <c r="O37" s="287">
        <f t="shared" si="9"/>
        <v>8.65</v>
      </c>
      <c r="P37" s="287">
        <f t="shared" si="9"/>
        <v>5.5</v>
      </c>
      <c r="Q37" s="287">
        <f t="shared" si="9"/>
        <v>20.14</v>
      </c>
    </row>
    <row r="38" spans="1:18" ht="6.75" customHeight="1">
      <c r="A38" s="3"/>
      <c r="B38" s="24"/>
      <c r="C38" s="24"/>
      <c r="D38" s="25"/>
      <c r="E38" s="24"/>
      <c r="F38" s="25"/>
      <c r="G38" s="24"/>
      <c r="H38" s="25"/>
      <c r="I38" s="24"/>
      <c r="J38" s="24"/>
      <c r="K38" s="26"/>
      <c r="L38" s="25"/>
      <c r="M38" s="24"/>
      <c r="N38" s="24"/>
      <c r="O38" s="26"/>
      <c r="P38" s="26"/>
      <c r="Q38" s="26"/>
      <c r="R38" s="27"/>
    </row>
    <row r="39" spans="1:18" ht="6" customHeight="1" thickBot="1">
      <c r="A39" s="3"/>
      <c r="B39" s="24"/>
      <c r="C39" s="24"/>
      <c r="D39" s="25"/>
      <c r="E39" s="24"/>
      <c r="F39" s="25"/>
      <c r="G39" s="24"/>
      <c r="H39" s="25"/>
      <c r="I39" s="24"/>
      <c r="J39" s="24"/>
      <c r="K39" s="26"/>
      <c r="L39" s="25"/>
      <c r="M39" s="24"/>
      <c r="N39" s="24"/>
      <c r="O39" s="26"/>
      <c r="P39" s="26"/>
      <c r="Q39" s="26"/>
      <c r="R39" s="27"/>
    </row>
    <row r="40" spans="1:18" ht="20.25" customHeight="1" thickBot="1">
      <c r="A40" s="264"/>
      <c r="B40" s="219" t="s">
        <v>134</v>
      </c>
      <c r="C40" s="264"/>
      <c r="D40" s="290">
        <f t="shared" ref="D40:Q40" si="10">D28+D12</f>
        <v>53.910000000000004</v>
      </c>
      <c r="E40" s="264">
        <f t="shared" si="10"/>
        <v>52.230000000000004</v>
      </c>
      <c r="F40" s="290">
        <f t="shared" si="10"/>
        <v>192.8</v>
      </c>
      <c r="G40" s="264">
        <f t="shared" si="10"/>
        <v>1456.91</v>
      </c>
      <c r="H40" s="290">
        <f t="shared" si="10"/>
        <v>0.60600000000000009</v>
      </c>
      <c r="I40" s="264">
        <f t="shared" si="10"/>
        <v>73.900000000000006</v>
      </c>
      <c r="J40" s="290">
        <f t="shared" si="10"/>
        <v>8.298</v>
      </c>
      <c r="K40" s="264">
        <f t="shared" si="10"/>
        <v>303.60000000000002</v>
      </c>
      <c r="L40" s="290">
        <f t="shared" si="10"/>
        <v>141.99</v>
      </c>
      <c r="M40" s="264">
        <f t="shared" si="10"/>
        <v>367.82000000000005</v>
      </c>
      <c r="N40" s="290">
        <f t="shared" si="10"/>
        <v>156.55000000000001</v>
      </c>
      <c r="O40" s="264">
        <f t="shared" si="10"/>
        <v>10.54</v>
      </c>
      <c r="P40" s="290">
        <f t="shared" si="10"/>
        <v>7.77</v>
      </c>
      <c r="Q40" s="264">
        <f t="shared" si="10"/>
        <v>42.820000000000007</v>
      </c>
      <c r="R40" s="27"/>
    </row>
    <row r="41" spans="1:18" ht="20.25" customHeight="1" thickBot="1">
      <c r="A41" s="276"/>
      <c r="B41" s="238" t="s">
        <v>155</v>
      </c>
      <c r="C41" s="277"/>
      <c r="D41" s="291">
        <f>D37+D19</f>
        <v>60.36</v>
      </c>
      <c r="E41" s="291">
        <f t="shared" ref="E41:Q41" si="11">E37+E19</f>
        <v>55.760000000000005</v>
      </c>
      <c r="F41" s="291">
        <f t="shared" si="11"/>
        <v>204.1</v>
      </c>
      <c r="G41" s="291">
        <f t="shared" si="11"/>
        <v>1559.6799999999998</v>
      </c>
      <c r="H41" s="291">
        <f t="shared" si="11"/>
        <v>0.67400000000000015</v>
      </c>
      <c r="I41" s="291">
        <f t="shared" si="11"/>
        <v>85.1</v>
      </c>
      <c r="J41" s="291">
        <f t="shared" si="11"/>
        <v>9.1199999999999992</v>
      </c>
      <c r="K41" s="291">
        <f t="shared" si="11"/>
        <v>326</v>
      </c>
      <c r="L41" s="291">
        <f t="shared" si="11"/>
        <v>179.59999999999997</v>
      </c>
      <c r="M41" s="291">
        <f t="shared" si="11"/>
        <v>411.4</v>
      </c>
      <c r="N41" s="291">
        <f t="shared" si="11"/>
        <v>178.05</v>
      </c>
      <c r="O41" s="291">
        <f t="shared" si="11"/>
        <v>11.76</v>
      </c>
      <c r="P41" s="291">
        <f t="shared" si="11"/>
        <v>7.57</v>
      </c>
      <c r="Q41" s="291">
        <f t="shared" si="11"/>
        <v>45.38</v>
      </c>
      <c r="R41" s="27"/>
    </row>
    <row r="42" spans="1:18"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73"/>
      <c r="P42" s="73"/>
      <c r="Q42" s="27"/>
      <c r="R42" s="27"/>
    </row>
    <row r="43" spans="1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</sheetData>
  <mergeCells count="10">
    <mergeCell ref="G4:G5"/>
    <mergeCell ref="H4:K4"/>
    <mergeCell ref="L4:Q4"/>
    <mergeCell ref="B42:N42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59"/>
  <sheetViews>
    <sheetView workbookViewId="0">
      <pane ySplit="5" topLeftCell="A6" activePane="bottomLeft" state="frozen"/>
      <selection pane="bottomLeft" activeCell="M41" sqref="M41"/>
    </sheetView>
  </sheetViews>
  <sheetFormatPr defaultRowHeight="15"/>
  <cols>
    <col min="1" max="1" width="10" customWidth="1"/>
    <col min="2" max="2" width="48.28515625" customWidth="1"/>
    <col min="3" max="3" width="9.7109375" customWidth="1"/>
    <col min="7" max="7" width="10" customWidth="1"/>
    <col min="11" max="11" width="7.85546875" customWidth="1"/>
    <col min="14" max="14" width="7.28515625" customWidth="1"/>
  </cols>
  <sheetData>
    <row r="1" spans="1:17" ht="18.75">
      <c r="A1" s="444" t="s">
        <v>68</v>
      </c>
      <c r="B1" s="444"/>
      <c r="C1" s="444"/>
      <c r="D1" s="444"/>
      <c r="E1" s="444"/>
      <c r="F1" s="1"/>
      <c r="G1" s="1"/>
      <c r="H1" s="1"/>
    </row>
    <row r="2" spans="1:17" ht="18.75">
      <c r="A2" s="434" t="s">
        <v>232</v>
      </c>
      <c r="B2" s="434"/>
      <c r="C2" s="434"/>
      <c r="D2" s="434"/>
      <c r="E2" s="434"/>
      <c r="F2" s="1"/>
      <c r="G2" s="1"/>
      <c r="H2" s="1"/>
    </row>
    <row r="3" spans="1:17" ht="19.5" thickBot="1">
      <c r="A3" s="2" t="s">
        <v>29</v>
      </c>
      <c r="B3" s="2"/>
      <c r="C3" s="2"/>
      <c r="D3" s="2"/>
      <c r="E3" s="2"/>
      <c r="F3" s="1"/>
      <c r="G3" s="1"/>
      <c r="H3" s="1"/>
    </row>
    <row r="4" spans="1:17" ht="33" customHeight="1" thickBot="1">
      <c r="A4" s="439" t="s">
        <v>1</v>
      </c>
      <c r="B4" s="445" t="s">
        <v>2</v>
      </c>
      <c r="C4" s="445" t="s">
        <v>3</v>
      </c>
      <c r="D4" s="447" t="s">
        <v>4</v>
      </c>
      <c r="E4" s="447"/>
      <c r="F4" s="448"/>
      <c r="G4" s="439" t="s">
        <v>8</v>
      </c>
      <c r="H4" s="441" t="s">
        <v>13</v>
      </c>
      <c r="I4" s="442"/>
      <c r="J4" s="442"/>
      <c r="K4" s="443"/>
      <c r="L4" s="441" t="s">
        <v>14</v>
      </c>
      <c r="M4" s="442"/>
      <c r="N4" s="442"/>
      <c r="O4" s="442"/>
      <c r="P4" s="442"/>
      <c r="Q4" s="443"/>
    </row>
    <row r="5" spans="1:17" ht="23.25" customHeight="1" thickBot="1">
      <c r="A5" s="440"/>
      <c r="B5" s="446"/>
      <c r="C5" s="446"/>
      <c r="D5" s="9" t="s">
        <v>5</v>
      </c>
      <c r="E5" s="8" t="s">
        <v>6</v>
      </c>
      <c r="F5" s="9" t="s">
        <v>7</v>
      </c>
      <c r="G5" s="440"/>
      <c r="H5" s="50" t="s">
        <v>11</v>
      </c>
      <c r="I5" s="14" t="s">
        <v>12</v>
      </c>
      <c r="J5" s="75" t="s">
        <v>10</v>
      </c>
      <c r="K5" s="11" t="s">
        <v>9</v>
      </c>
      <c r="L5" s="9" t="s">
        <v>15</v>
      </c>
      <c r="M5" s="8" t="s">
        <v>16</v>
      </c>
      <c r="N5" s="8" t="s">
        <v>17</v>
      </c>
      <c r="O5" s="9" t="s">
        <v>18</v>
      </c>
      <c r="P5" s="14" t="s">
        <v>49</v>
      </c>
      <c r="Q5" s="11" t="s">
        <v>50</v>
      </c>
    </row>
    <row r="6" spans="1:17" ht="24" customHeight="1" thickBot="1">
      <c r="A6" s="3"/>
      <c r="B6" s="12" t="s">
        <v>30</v>
      </c>
      <c r="C6" s="3"/>
      <c r="D6" s="5"/>
      <c r="E6" s="3"/>
      <c r="F6" s="5"/>
      <c r="G6" s="3"/>
      <c r="H6" s="10"/>
      <c r="I6" s="3"/>
      <c r="J6" s="6"/>
      <c r="K6" s="6"/>
      <c r="L6" s="5"/>
      <c r="M6" s="3"/>
      <c r="N6" s="3"/>
      <c r="O6" s="5"/>
      <c r="P6" s="3"/>
      <c r="Q6" s="6"/>
    </row>
    <row r="7" spans="1:17" ht="15.75" thickBot="1">
      <c r="A7" s="60">
        <v>3</v>
      </c>
      <c r="B7" s="133" t="s">
        <v>72</v>
      </c>
      <c r="C7" s="60">
        <v>50</v>
      </c>
      <c r="D7" s="396">
        <v>7</v>
      </c>
      <c r="E7" s="60">
        <v>4.7</v>
      </c>
      <c r="F7" s="61">
        <v>15.9</v>
      </c>
      <c r="G7" s="60">
        <v>69.099999999999994</v>
      </c>
      <c r="H7" s="95">
        <v>0.01</v>
      </c>
      <c r="I7" s="61">
        <v>0</v>
      </c>
      <c r="J7" s="96">
        <v>0.3</v>
      </c>
      <c r="K7" s="397">
        <v>145</v>
      </c>
      <c r="L7" s="61">
        <v>136.1</v>
      </c>
      <c r="M7" s="60">
        <v>95.8</v>
      </c>
      <c r="N7" s="60">
        <v>13.5</v>
      </c>
      <c r="O7" s="396">
        <v>0.9</v>
      </c>
      <c r="P7" s="60">
        <v>0.6</v>
      </c>
      <c r="Q7" s="397">
        <v>1.3</v>
      </c>
    </row>
    <row r="8" spans="1:17" ht="15.75" thickBot="1">
      <c r="A8" s="14">
        <v>311</v>
      </c>
      <c r="B8" s="7" t="s">
        <v>94</v>
      </c>
      <c r="C8" s="14" t="s">
        <v>74</v>
      </c>
      <c r="D8" s="349">
        <v>5.7</v>
      </c>
      <c r="E8" s="60">
        <v>6.9</v>
      </c>
      <c r="F8" s="61">
        <v>34.5</v>
      </c>
      <c r="G8" s="14">
        <f>(F8+D8)*4+E8*9</f>
        <v>222.9</v>
      </c>
      <c r="H8" s="47">
        <v>0.06</v>
      </c>
      <c r="I8" s="15">
        <v>0</v>
      </c>
      <c r="J8" s="33">
        <v>1.26</v>
      </c>
      <c r="K8" s="352">
        <v>0.03</v>
      </c>
      <c r="L8" s="15">
        <v>103.1</v>
      </c>
      <c r="M8" s="14">
        <v>201</v>
      </c>
      <c r="N8" s="14">
        <v>13.97</v>
      </c>
      <c r="O8" s="351">
        <v>1.58</v>
      </c>
      <c r="P8" s="14">
        <v>0.5</v>
      </c>
      <c r="Q8" s="352">
        <v>1.6</v>
      </c>
    </row>
    <row r="9" spans="1:17" ht="15.75" thickBot="1">
      <c r="A9" s="60" t="s">
        <v>81</v>
      </c>
      <c r="B9" s="94" t="s">
        <v>82</v>
      </c>
      <c r="C9" s="60">
        <v>200</v>
      </c>
      <c r="D9" s="331">
        <v>1.4</v>
      </c>
      <c r="E9" s="60">
        <v>1.6</v>
      </c>
      <c r="F9" s="61">
        <v>16.399999999999999</v>
      </c>
      <c r="G9" s="14">
        <f>(F9+D9)*4+E9*9</f>
        <v>85.6</v>
      </c>
      <c r="H9" s="95">
        <v>0</v>
      </c>
      <c r="I9" s="61">
        <v>0</v>
      </c>
      <c r="J9" s="96">
        <v>0</v>
      </c>
      <c r="K9" s="332">
        <v>0</v>
      </c>
      <c r="L9" s="61">
        <v>66</v>
      </c>
      <c r="M9" s="60">
        <v>53.2</v>
      </c>
      <c r="N9" s="60">
        <v>12</v>
      </c>
      <c r="O9" s="331">
        <v>0.9</v>
      </c>
      <c r="P9" s="60">
        <v>0.1</v>
      </c>
      <c r="Q9" s="332">
        <v>4</v>
      </c>
    </row>
    <row r="10" spans="1:17" ht="15.75" thickBot="1">
      <c r="A10" s="316" t="s">
        <v>54</v>
      </c>
      <c r="B10" s="89" t="s">
        <v>55</v>
      </c>
      <c r="C10" s="14">
        <v>48</v>
      </c>
      <c r="D10" s="398">
        <v>3.02</v>
      </c>
      <c r="E10" s="14">
        <v>0.82</v>
      </c>
      <c r="F10" s="398">
        <v>19.920000000000002</v>
      </c>
      <c r="G10" s="14">
        <f t="shared" ref="G10" si="0">(F10+D10)*4+E10*9</f>
        <v>99.14</v>
      </c>
      <c r="H10" s="398">
        <v>7.0000000000000007E-2</v>
      </c>
      <c r="I10" s="14">
        <v>0</v>
      </c>
      <c r="J10" s="399">
        <v>0.6</v>
      </c>
      <c r="K10" s="399">
        <v>0</v>
      </c>
      <c r="L10" s="398">
        <v>11.04</v>
      </c>
      <c r="M10" s="14">
        <v>42.7</v>
      </c>
      <c r="N10" s="14">
        <v>16.3</v>
      </c>
      <c r="O10" s="398">
        <v>0.96</v>
      </c>
      <c r="P10" s="14">
        <v>0.35</v>
      </c>
      <c r="Q10" s="399">
        <v>1.5</v>
      </c>
    </row>
    <row r="11" spans="1:17" ht="16.5" customHeight="1" thickBot="1">
      <c r="A11" s="264"/>
      <c r="B11" s="265" t="s">
        <v>19</v>
      </c>
      <c r="C11" s="278">
        <v>508</v>
      </c>
      <c r="D11" s="279">
        <f>SUM(D7:D10)</f>
        <v>17.12</v>
      </c>
      <c r="E11" s="279">
        <f t="shared" ref="E11:Q11" si="1">SUM(E7:E10)</f>
        <v>14.020000000000001</v>
      </c>
      <c r="F11" s="279">
        <f t="shared" si="1"/>
        <v>86.72</v>
      </c>
      <c r="G11" s="279">
        <f>SUM(G7:G10)</f>
        <v>476.74</v>
      </c>
      <c r="H11" s="279">
        <f t="shared" si="1"/>
        <v>0.14000000000000001</v>
      </c>
      <c r="I11" s="279">
        <f t="shared" si="1"/>
        <v>0</v>
      </c>
      <c r="J11" s="279">
        <f t="shared" si="1"/>
        <v>2.16</v>
      </c>
      <c r="K11" s="279">
        <f t="shared" si="1"/>
        <v>145.03</v>
      </c>
      <c r="L11" s="279">
        <f t="shared" si="1"/>
        <v>316.24</v>
      </c>
      <c r="M11" s="279">
        <f t="shared" si="1"/>
        <v>392.7</v>
      </c>
      <c r="N11" s="279">
        <f t="shared" si="1"/>
        <v>55.769999999999996</v>
      </c>
      <c r="O11" s="279">
        <f t="shared" si="1"/>
        <v>4.34</v>
      </c>
      <c r="P11" s="279">
        <f t="shared" si="1"/>
        <v>1.5500000000000003</v>
      </c>
      <c r="Q11" s="279">
        <f t="shared" si="1"/>
        <v>8.4</v>
      </c>
    </row>
    <row r="12" spans="1:17" ht="20.25" customHeight="1" thickBot="1">
      <c r="A12" s="4"/>
      <c r="B12" s="12" t="s">
        <v>31</v>
      </c>
      <c r="C12" s="76"/>
      <c r="D12" s="9"/>
      <c r="E12" s="8"/>
      <c r="F12" s="9"/>
      <c r="G12" s="8"/>
      <c r="H12" s="39"/>
      <c r="I12" s="29"/>
      <c r="J12" s="40"/>
      <c r="K12" s="40"/>
      <c r="L12" s="39"/>
      <c r="M12" s="29"/>
      <c r="N12" s="29"/>
      <c r="O12" s="39"/>
      <c r="P12" s="29"/>
      <c r="Q12" s="40"/>
    </row>
    <row r="13" spans="1:17" ht="15" customHeight="1" thickBot="1">
      <c r="A13" s="60">
        <v>3</v>
      </c>
      <c r="B13" s="133" t="s">
        <v>72</v>
      </c>
      <c r="C13" s="60">
        <v>50</v>
      </c>
      <c r="D13" s="396">
        <v>7</v>
      </c>
      <c r="E13" s="60">
        <v>4.7</v>
      </c>
      <c r="F13" s="61">
        <v>15.9</v>
      </c>
      <c r="G13" s="60">
        <v>69.099999999999994</v>
      </c>
      <c r="H13" s="95">
        <v>0.01</v>
      </c>
      <c r="I13" s="61">
        <v>0</v>
      </c>
      <c r="J13" s="96">
        <v>0.3</v>
      </c>
      <c r="K13" s="397">
        <v>145</v>
      </c>
      <c r="L13" s="61">
        <v>136.1</v>
      </c>
      <c r="M13" s="60">
        <v>95.8</v>
      </c>
      <c r="N13" s="60">
        <v>13.5</v>
      </c>
      <c r="O13" s="396">
        <v>0.9</v>
      </c>
      <c r="P13" s="60">
        <v>0.6</v>
      </c>
      <c r="Q13" s="397">
        <v>1.3</v>
      </c>
    </row>
    <row r="14" spans="1:17" ht="15" customHeight="1" thickBot="1">
      <c r="A14" s="14">
        <v>311</v>
      </c>
      <c r="B14" s="7" t="s">
        <v>94</v>
      </c>
      <c r="C14" s="14" t="s">
        <v>109</v>
      </c>
      <c r="D14" s="349">
        <v>7</v>
      </c>
      <c r="E14" s="60">
        <v>8.9</v>
      </c>
      <c r="F14" s="61">
        <v>37.1</v>
      </c>
      <c r="G14" s="60">
        <f>(D14+F14)*4+E14*9</f>
        <v>256.5</v>
      </c>
      <c r="H14" s="47">
        <v>0.75</v>
      </c>
      <c r="I14" s="15">
        <v>0</v>
      </c>
      <c r="J14" s="33">
        <v>1.5</v>
      </c>
      <c r="K14" s="352">
        <v>0.04</v>
      </c>
      <c r="L14" s="15">
        <v>128</v>
      </c>
      <c r="M14" s="14">
        <v>251.3</v>
      </c>
      <c r="N14" s="14">
        <v>17.5</v>
      </c>
      <c r="O14" s="351">
        <v>2</v>
      </c>
      <c r="P14" s="14">
        <v>0.6</v>
      </c>
      <c r="Q14" s="352">
        <v>2</v>
      </c>
    </row>
    <row r="15" spans="1:17" ht="14.25" customHeight="1" thickBot="1">
      <c r="A15" s="60" t="s">
        <v>81</v>
      </c>
      <c r="B15" s="94" t="s">
        <v>82</v>
      </c>
      <c r="C15" s="60">
        <v>200</v>
      </c>
      <c r="D15" s="331">
        <v>1.4</v>
      </c>
      <c r="E15" s="60">
        <v>1.6</v>
      </c>
      <c r="F15" s="61">
        <v>16.399999999999999</v>
      </c>
      <c r="G15" s="60">
        <f>(D15+F15)*4+E15*9</f>
        <v>85.6</v>
      </c>
      <c r="H15" s="95">
        <v>0</v>
      </c>
      <c r="I15" s="61">
        <v>0</v>
      </c>
      <c r="J15" s="96">
        <v>0</v>
      </c>
      <c r="K15" s="332">
        <v>0</v>
      </c>
      <c r="L15" s="61">
        <v>66</v>
      </c>
      <c r="M15" s="60">
        <v>53.2</v>
      </c>
      <c r="N15" s="60">
        <v>12</v>
      </c>
      <c r="O15" s="331">
        <v>0.9</v>
      </c>
      <c r="P15" s="60">
        <v>0.1</v>
      </c>
      <c r="Q15" s="332">
        <v>4</v>
      </c>
    </row>
    <row r="16" spans="1:17" ht="14.25" customHeight="1" thickBot="1">
      <c r="A16" s="60" t="s">
        <v>54</v>
      </c>
      <c r="B16" s="94" t="s">
        <v>55</v>
      </c>
      <c r="C16" s="60">
        <v>75</v>
      </c>
      <c r="D16" s="396">
        <v>4.7</v>
      </c>
      <c r="E16" s="60">
        <v>1.27</v>
      </c>
      <c r="F16" s="396">
        <v>31.3</v>
      </c>
      <c r="G16" s="60">
        <f>(D16+F16)*4+E16*9</f>
        <v>155.43</v>
      </c>
      <c r="H16" s="396">
        <v>0.1</v>
      </c>
      <c r="I16" s="60">
        <v>0</v>
      </c>
      <c r="J16" s="397">
        <v>1.2</v>
      </c>
      <c r="K16" s="397">
        <v>0</v>
      </c>
      <c r="L16" s="396">
        <v>15.4</v>
      </c>
      <c r="M16" s="60">
        <v>59.5</v>
      </c>
      <c r="N16" s="60">
        <v>23.1</v>
      </c>
      <c r="O16" s="396">
        <v>1.4</v>
      </c>
      <c r="P16" s="60">
        <v>0.5</v>
      </c>
      <c r="Q16" s="397">
        <v>2.2000000000000002</v>
      </c>
    </row>
    <row r="17" spans="1:17" ht="15.75" customHeight="1" thickBot="1">
      <c r="A17" s="267"/>
      <c r="B17" s="268" t="s">
        <v>19</v>
      </c>
      <c r="C17" s="285">
        <v>595</v>
      </c>
      <c r="D17" s="286">
        <f>SUM(D13:D16)</f>
        <v>20.100000000000001</v>
      </c>
      <c r="E17" s="286">
        <f t="shared" ref="E17:Q17" si="2">SUM(E13:E16)</f>
        <v>16.470000000000002</v>
      </c>
      <c r="F17" s="286">
        <f t="shared" si="2"/>
        <v>100.7</v>
      </c>
      <c r="G17" s="286">
        <f>SUM(G13:G16)</f>
        <v>566.63000000000011</v>
      </c>
      <c r="H17" s="286">
        <f t="shared" si="2"/>
        <v>0.86</v>
      </c>
      <c r="I17" s="286">
        <f t="shared" si="2"/>
        <v>0</v>
      </c>
      <c r="J17" s="286">
        <f t="shared" si="2"/>
        <v>3</v>
      </c>
      <c r="K17" s="286">
        <f t="shared" si="2"/>
        <v>145.04</v>
      </c>
      <c r="L17" s="286">
        <f t="shared" si="2"/>
        <v>345.5</v>
      </c>
      <c r="M17" s="286">
        <f t="shared" si="2"/>
        <v>459.8</v>
      </c>
      <c r="N17" s="286">
        <f t="shared" si="2"/>
        <v>66.099999999999994</v>
      </c>
      <c r="O17" s="286">
        <f t="shared" si="2"/>
        <v>5.1999999999999993</v>
      </c>
      <c r="P17" s="286">
        <f t="shared" si="2"/>
        <v>1.8</v>
      </c>
      <c r="Q17" s="286">
        <f t="shared" si="2"/>
        <v>9.5</v>
      </c>
    </row>
    <row r="18" spans="1:17" ht="21" customHeight="1" thickBot="1">
      <c r="A18" s="4"/>
      <c r="B18" s="54" t="s">
        <v>21</v>
      </c>
      <c r="C18" s="4"/>
      <c r="D18" s="52"/>
      <c r="E18" s="4"/>
      <c r="F18" s="52"/>
      <c r="G18" s="4"/>
      <c r="H18" s="52"/>
      <c r="I18" s="4"/>
      <c r="J18" s="53"/>
      <c r="K18" s="53"/>
      <c r="L18" s="52"/>
      <c r="M18" s="4"/>
      <c r="N18" s="4"/>
      <c r="O18" s="52"/>
      <c r="P18" s="4"/>
      <c r="Q18" s="53"/>
    </row>
    <row r="19" spans="1:17" ht="15.75" thickBot="1">
      <c r="A19" s="14" t="s">
        <v>107</v>
      </c>
      <c r="B19" s="7" t="s">
        <v>108</v>
      </c>
      <c r="C19" s="14" t="s">
        <v>52</v>
      </c>
      <c r="D19" s="313">
        <v>4.5999999999999996</v>
      </c>
      <c r="E19" s="60">
        <v>6.7</v>
      </c>
      <c r="F19" s="313">
        <v>5.2</v>
      </c>
      <c r="G19" s="14">
        <f>(D19+F19)*4+E19*9</f>
        <v>99.5</v>
      </c>
      <c r="H19" s="314">
        <v>0.05</v>
      </c>
      <c r="I19" s="14">
        <v>0</v>
      </c>
      <c r="J19" s="315">
        <v>0</v>
      </c>
      <c r="K19" s="315">
        <v>0</v>
      </c>
      <c r="L19" s="314">
        <v>37.299999999999997</v>
      </c>
      <c r="M19" s="14">
        <v>40</v>
      </c>
      <c r="N19" s="14">
        <v>1.8</v>
      </c>
      <c r="O19" s="314">
        <v>4.5</v>
      </c>
      <c r="P19" s="14">
        <v>0.1</v>
      </c>
      <c r="Q19" s="315">
        <v>0.32</v>
      </c>
    </row>
    <row r="20" spans="1:17" ht="17.25" customHeight="1" thickBot="1">
      <c r="A20" s="30">
        <v>398</v>
      </c>
      <c r="B20" s="55" t="s">
        <v>113</v>
      </c>
      <c r="C20" s="30">
        <v>90</v>
      </c>
      <c r="D20" s="71">
        <v>10.7</v>
      </c>
      <c r="E20" s="72">
        <v>11.6</v>
      </c>
      <c r="F20" s="71">
        <v>11.7</v>
      </c>
      <c r="G20" s="14">
        <f>(F20+D20)*4+E20*9</f>
        <v>194</v>
      </c>
      <c r="H20" s="48">
        <v>0.45</v>
      </c>
      <c r="I20" s="31">
        <v>0</v>
      </c>
      <c r="J20" s="51">
        <v>0.9</v>
      </c>
      <c r="K20" s="32">
        <v>54.2</v>
      </c>
      <c r="L20" s="31">
        <v>91.8</v>
      </c>
      <c r="M20" s="30">
        <v>74.400000000000006</v>
      </c>
      <c r="N20" s="30">
        <v>1.3</v>
      </c>
      <c r="O20" s="49">
        <v>1.6</v>
      </c>
      <c r="P20" s="30">
        <v>0.56000000000000005</v>
      </c>
      <c r="Q20" s="32">
        <v>26.3</v>
      </c>
    </row>
    <row r="21" spans="1:17" ht="15.75" customHeight="1" thickBot="1">
      <c r="A21" s="60">
        <v>511</v>
      </c>
      <c r="B21" s="94" t="s">
        <v>184</v>
      </c>
      <c r="C21" s="60" t="s">
        <v>216</v>
      </c>
      <c r="D21" s="396">
        <v>4</v>
      </c>
      <c r="E21" s="60">
        <v>4.5999999999999996</v>
      </c>
      <c r="F21" s="396">
        <v>32.799999999999997</v>
      </c>
      <c r="G21" s="60">
        <f>(F21+D21)*4+E21*9</f>
        <v>188.6</v>
      </c>
      <c r="H21" s="396">
        <v>0.1</v>
      </c>
      <c r="I21" s="60">
        <v>0</v>
      </c>
      <c r="J21" s="397">
        <v>0</v>
      </c>
      <c r="K21" s="397">
        <v>0.09</v>
      </c>
      <c r="L21" s="396">
        <v>33.4</v>
      </c>
      <c r="M21" s="60">
        <v>179.2</v>
      </c>
      <c r="N21" s="60">
        <v>14.8</v>
      </c>
      <c r="O21" s="396">
        <v>1</v>
      </c>
      <c r="P21" s="60">
        <v>0</v>
      </c>
      <c r="Q21" s="397">
        <v>0</v>
      </c>
    </row>
    <row r="22" spans="1:17" ht="15.75" customHeight="1" thickBot="1">
      <c r="A22" s="14">
        <v>700</v>
      </c>
      <c r="B22" s="7" t="s">
        <v>92</v>
      </c>
      <c r="C22" s="14">
        <v>200</v>
      </c>
      <c r="D22" s="307">
        <v>0.1</v>
      </c>
      <c r="E22" s="14">
        <v>0</v>
      </c>
      <c r="F22" s="307">
        <v>24.9</v>
      </c>
      <c r="G22" s="14">
        <v>100</v>
      </c>
      <c r="H22" s="307">
        <v>0.02</v>
      </c>
      <c r="I22" s="14">
        <v>60</v>
      </c>
      <c r="J22" s="308">
        <v>0</v>
      </c>
      <c r="K22" s="308">
        <v>2</v>
      </c>
      <c r="L22" s="305">
        <v>1.7</v>
      </c>
      <c r="M22" s="60">
        <v>1.1000000000000001</v>
      </c>
      <c r="N22" s="60">
        <v>0.8</v>
      </c>
      <c r="O22" s="305">
        <v>0.09</v>
      </c>
      <c r="P22" s="60">
        <v>0</v>
      </c>
      <c r="Q22" s="306">
        <v>0</v>
      </c>
    </row>
    <row r="23" spans="1:17" ht="15.75" thickBot="1">
      <c r="A23" s="45" t="s">
        <v>54</v>
      </c>
      <c r="B23" s="46" t="s">
        <v>55</v>
      </c>
      <c r="C23" s="44">
        <v>40</v>
      </c>
      <c r="D23" s="398">
        <v>1.5</v>
      </c>
      <c r="E23" s="14">
        <v>0.6</v>
      </c>
      <c r="F23" s="398">
        <v>13.5</v>
      </c>
      <c r="G23" s="14">
        <f>(F23+D23)*4+E23*9</f>
        <v>65.400000000000006</v>
      </c>
      <c r="H23" s="398">
        <v>3.2000000000000001E-2</v>
      </c>
      <c r="I23" s="14">
        <v>0</v>
      </c>
      <c r="J23" s="399">
        <v>0.26</v>
      </c>
      <c r="K23" s="399">
        <v>0</v>
      </c>
      <c r="L23" s="398">
        <v>4.5999999999999996</v>
      </c>
      <c r="M23" s="14">
        <v>17.8</v>
      </c>
      <c r="N23" s="14">
        <v>6.8</v>
      </c>
      <c r="O23" s="398">
        <v>0.4</v>
      </c>
      <c r="P23" s="14">
        <v>0.15</v>
      </c>
      <c r="Q23" s="399">
        <v>0.64</v>
      </c>
    </row>
    <row r="24" spans="1:17" ht="15.75" thickBot="1">
      <c r="A24" s="14" t="s">
        <v>54</v>
      </c>
      <c r="B24" s="7" t="s">
        <v>56</v>
      </c>
      <c r="C24" s="14">
        <v>48</v>
      </c>
      <c r="D24" s="162">
        <v>3.02</v>
      </c>
      <c r="E24" s="14">
        <v>0.82</v>
      </c>
      <c r="F24" s="162">
        <v>19.920000000000002</v>
      </c>
      <c r="G24" s="14">
        <f t="shared" ref="G24" si="3">(F24+D24)*4+E24*9</f>
        <v>99.14</v>
      </c>
      <c r="H24" s="162">
        <v>7.0000000000000007E-2</v>
      </c>
      <c r="I24" s="14">
        <v>0</v>
      </c>
      <c r="J24" s="163">
        <v>0.6</v>
      </c>
      <c r="K24" s="163">
        <v>0</v>
      </c>
      <c r="L24" s="162">
        <v>11.04</v>
      </c>
      <c r="M24" s="14">
        <v>42.7</v>
      </c>
      <c r="N24" s="14">
        <v>16.3</v>
      </c>
      <c r="O24" s="162">
        <v>0.96</v>
      </c>
      <c r="P24" s="14">
        <v>0.35</v>
      </c>
      <c r="Q24" s="163">
        <v>1.5</v>
      </c>
    </row>
    <row r="25" spans="1:17" ht="15.75" thickBot="1">
      <c r="A25" s="14"/>
      <c r="B25" s="7"/>
      <c r="C25" s="14"/>
      <c r="D25" s="310"/>
      <c r="E25" s="14"/>
      <c r="F25" s="310"/>
      <c r="G25" s="14"/>
      <c r="H25" s="310"/>
      <c r="I25" s="14"/>
      <c r="J25" s="311"/>
      <c r="K25" s="311"/>
      <c r="L25" s="310"/>
      <c r="M25" s="14"/>
      <c r="N25" s="14"/>
      <c r="O25" s="310"/>
      <c r="P25" s="14"/>
      <c r="Q25" s="311"/>
    </row>
    <row r="26" spans="1:17" ht="16.5" customHeight="1" thickBot="1">
      <c r="A26" s="264"/>
      <c r="B26" s="265" t="s">
        <v>19</v>
      </c>
      <c r="C26" s="266">
        <v>763</v>
      </c>
      <c r="D26" s="266">
        <f t="shared" ref="D26:Q26" si="4">SUM(D19:D24)</f>
        <v>23.919999999999998</v>
      </c>
      <c r="E26" s="266">
        <f t="shared" si="4"/>
        <v>24.32</v>
      </c>
      <c r="F26" s="266">
        <f t="shared" si="4"/>
        <v>108.02</v>
      </c>
      <c r="G26" s="266">
        <f t="shared" si="4"/>
        <v>746.64</v>
      </c>
      <c r="H26" s="266">
        <f t="shared" si="4"/>
        <v>0.72199999999999998</v>
      </c>
      <c r="I26" s="266">
        <f t="shared" si="4"/>
        <v>60</v>
      </c>
      <c r="J26" s="266">
        <f t="shared" si="4"/>
        <v>1.7600000000000002</v>
      </c>
      <c r="K26" s="266">
        <f t="shared" si="4"/>
        <v>56.290000000000006</v>
      </c>
      <c r="L26" s="266">
        <f t="shared" si="4"/>
        <v>179.83999999999997</v>
      </c>
      <c r="M26" s="266">
        <f t="shared" si="4"/>
        <v>355.20000000000005</v>
      </c>
      <c r="N26" s="266">
        <f t="shared" si="4"/>
        <v>41.800000000000004</v>
      </c>
      <c r="O26" s="266">
        <f t="shared" si="4"/>
        <v>8.5500000000000007</v>
      </c>
      <c r="P26" s="266">
        <f t="shared" si="4"/>
        <v>1.1600000000000001</v>
      </c>
      <c r="Q26" s="266">
        <f t="shared" si="4"/>
        <v>28.76</v>
      </c>
    </row>
    <row r="27" spans="1:17" ht="25.5" customHeight="1" thickBot="1">
      <c r="A27" s="3"/>
      <c r="B27" s="12" t="s">
        <v>22</v>
      </c>
      <c r="C27" s="3"/>
      <c r="D27" s="5"/>
      <c r="E27" s="3"/>
      <c r="F27" s="5"/>
      <c r="G27" s="3"/>
      <c r="H27" s="5"/>
      <c r="I27" s="3"/>
      <c r="J27" s="6"/>
      <c r="K27" s="6"/>
      <c r="L27" s="5"/>
      <c r="M27" s="3"/>
      <c r="N27" s="3"/>
      <c r="O27" s="5"/>
      <c r="P27" s="3"/>
      <c r="Q27" s="6"/>
    </row>
    <row r="28" spans="1:17" ht="15.75" thickBot="1">
      <c r="A28" s="14" t="s">
        <v>107</v>
      </c>
      <c r="B28" s="7" t="s">
        <v>108</v>
      </c>
      <c r="C28" s="14" t="s">
        <v>177</v>
      </c>
      <c r="D28" s="313">
        <v>7.5</v>
      </c>
      <c r="E28" s="60">
        <v>10</v>
      </c>
      <c r="F28" s="313">
        <v>15.2</v>
      </c>
      <c r="G28" s="14">
        <f>(D28+F28)*4+E28*9</f>
        <v>180.8</v>
      </c>
      <c r="H28" s="314">
        <v>0.06</v>
      </c>
      <c r="I28" s="14">
        <v>0</v>
      </c>
      <c r="J28" s="315">
        <v>0</v>
      </c>
      <c r="K28" s="315">
        <v>0</v>
      </c>
      <c r="L28" s="314">
        <v>46.7</v>
      </c>
      <c r="M28" s="14">
        <v>50</v>
      </c>
      <c r="N28" s="14">
        <v>2.25</v>
      </c>
      <c r="O28" s="314">
        <v>5.6</v>
      </c>
      <c r="P28" s="14">
        <v>0.13</v>
      </c>
      <c r="Q28" s="315">
        <v>0.4</v>
      </c>
    </row>
    <row r="29" spans="1:17" ht="15.75" thickBot="1">
      <c r="A29" s="30">
        <v>398</v>
      </c>
      <c r="B29" s="55" t="s">
        <v>113</v>
      </c>
      <c r="C29" s="30">
        <v>100</v>
      </c>
      <c r="D29" s="71">
        <v>12.1</v>
      </c>
      <c r="E29" s="72">
        <v>11</v>
      </c>
      <c r="F29" s="71">
        <v>13</v>
      </c>
      <c r="G29" s="14">
        <f>(F29+D29)*4+E29*9</f>
        <v>199.4</v>
      </c>
      <c r="H29" s="48">
        <v>0.5</v>
      </c>
      <c r="I29" s="31">
        <v>0</v>
      </c>
      <c r="J29" s="51">
        <v>1</v>
      </c>
      <c r="K29" s="32">
        <v>60.2</v>
      </c>
      <c r="L29" s="31">
        <v>102</v>
      </c>
      <c r="M29" s="30">
        <v>82.7</v>
      </c>
      <c r="N29" s="30">
        <v>1.4</v>
      </c>
      <c r="O29" s="49">
        <v>1.77</v>
      </c>
      <c r="P29" s="30">
        <v>0.62</v>
      </c>
      <c r="Q29" s="32">
        <v>29.2</v>
      </c>
    </row>
    <row r="30" spans="1:17" ht="20.25" customHeight="1" thickBot="1">
      <c r="A30" s="60">
        <v>511</v>
      </c>
      <c r="B30" s="94" t="s">
        <v>184</v>
      </c>
      <c r="C30" s="60" t="s">
        <v>225</v>
      </c>
      <c r="D30" s="396">
        <v>4.9000000000000004</v>
      </c>
      <c r="E30" s="60">
        <v>5.8</v>
      </c>
      <c r="F30" s="396">
        <v>38</v>
      </c>
      <c r="G30" s="60">
        <f t="shared" ref="G30" si="5">(F30+D30)*4+E30*9</f>
        <v>223.79999999999998</v>
      </c>
      <c r="H30" s="396">
        <v>0.13</v>
      </c>
      <c r="I30" s="60">
        <v>0</v>
      </c>
      <c r="J30" s="397">
        <v>0</v>
      </c>
      <c r="K30" s="397">
        <v>0.12</v>
      </c>
      <c r="L30" s="396">
        <v>43.2</v>
      </c>
      <c r="M30" s="60">
        <v>232</v>
      </c>
      <c r="N30" s="60">
        <v>19.2</v>
      </c>
      <c r="O30" s="396">
        <v>1.3</v>
      </c>
      <c r="P30" s="60">
        <v>0</v>
      </c>
      <c r="Q30" s="397">
        <v>0</v>
      </c>
    </row>
    <row r="31" spans="1:17" ht="15.75" thickBot="1">
      <c r="A31" s="14">
        <v>700</v>
      </c>
      <c r="B31" s="7" t="s">
        <v>92</v>
      </c>
      <c r="C31" s="14">
        <v>200</v>
      </c>
      <c r="D31" s="205">
        <v>0.1</v>
      </c>
      <c r="E31" s="14">
        <v>0</v>
      </c>
      <c r="F31" s="205">
        <v>24.9</v>
      </c>
      <c r="G31" s="14">
        <v>100</v>
      </c>
      <c r="H31" s="205">
        <v>0.02</v>
      </c>
      <c r="I31" s="14">
        <v>70</v>
      </c>
      <c r="J31" s="206">
        <v>0</v>
      </c>
      <c r="K31" s="206">
        <v>2</v>
      </c>
      <c r="L31" s="203">
        <v>1.7</v>
      </c>
      <c r="M31" s="60">
        <v>1.1000000000000001</v>
      </c>
      <c r="N31" s="60">
        <v>0.8</v>
      </c>
      <c r="O31" s="203">
        <v>0.09</v>
      </c>
      <c r="P31" s="60">
        <v>0</v>
      </c>
      <c r="Q31" s="204">
        <v>0</v>
      </c>
    </row>
    <row r="32" spans="1:17" ht="15.75" thickBot="1">
      <c r="A32" s="60" t="s">
        <v>54</v>
      </c>
      <c r="B32" s="94" t="s">
        <v>55</v>
      </c>
      <c r="C32" s="60">
        <v>75</v>
      </c>
      <c r="D32" s="396">
        <v>4.7</v>
      </c>
      <c r="E32" s="60">
        <v>1.27</v>
      </c>
      <c r="F32" s="396">
        <v>31.3</v>
      </c>
      <c r="G32" s="60">
        <f>(D32+F32)*4+E32*9</f>
        <v>155.43</v>
      </c>
      <c r="H32" s="396">
        <v>0.1</v>
      </c>
      <c r="I32" s="60">
        <v>0</v>
      </c>
      <c r="J32" s="397">
        <v>1.2</v>
      </c>
      <c r="K32" s="397">
        <v>0</v>
      </c>
      <c r="L32" s="396">
        <v>15.4</v>
      </c>
      <c r="M32" s="60">
        <v>59.5</v>
      </c>
      <c r="N32" s="60">
        <v>23.1</v>
      </c>
      <c r="O32" s="396">
        <v>1.4</v>
      </c>
      <c r="P32" s="60">
        <v>0.5</v>
      </c>
      <c r="Q32" s="397">
        <v>2.2000000000000002</v>
      </c>
    </row>
    <row r="33" spans="1:18" ht="15.75" thickBot="1">
      <c r="A33" s="14" t="s">
        <v>54</v>
      </c>
      <c r="B33" s="7" t="s">
        <v>56</v>
      </c>
      <c r="C33" s="14">
        <v>48</v>
      </c>
      <c r="D33" s="398">
        <v>3.02</v>
      </c>
      <c r="E33" s="14">
        <v>0.82</v>
      </c>
      <c r="F33" s="398">
        <v>19.920000000000002</v>
      </c>
      <c r="G33" s="14">
        <f t="shared" ref="G33" si="6">(F33+D33)*4+E33*9</f>
        <v>99.14</v>
      </c>
      <c r="H33" s="398">
        <v>7.0000000000000007E-2</v>
      </c>
      <c r="I33" s="14">
        <v>0</v>
      </c>
      <c r="J33" s="399">
        <v>0.6</v>
      </c>
      <c r="K33" s="399">
        <v>0</v>
      </c>
      <c r="L33" s="398">
        <v>11.04</v>
      </c>
      <c r="M33" s="14">
        <v>42.7</v>
      </c>
      <c r="N33" s="14">
        <v>16.3</v>
      </c>
      <c r="O33" s="398">
        <v>0.96</v>
      </c>
      <c r="P33" s="14">
        <v>0.35</v>
      </c>
      <c r="Q33" s="399">
        <v>1.5</v>
      </c>
    </row>
    <row r="34" spans="1:18" ht="15.75" thickBot="1">
      <c r="A34" s="267"/>
      <c r="B34" s="268" t="s">
        <v>19</v>
      </c>
      <c r="C34" s="287">
        <v>903</v>
      </c>
      <c r="D34" s="288">
        <f t="shared" ref="D34:Q34" si="7">SUM(D28:D33)</f>
        <v>32.32</v>
      </c>
      <c r="E34" s="287">
        <f t="shared" si="7"/>
        <v>28.89</v>
      </c>
      <c r="F34" s="287">
        <f t="shared" si="7"/>
        <v>142.32</v>
      </c>
      <c r="G34" s="288">
        <f t="shared" si="7"/>
        <v>958.57</v>
      </c>
      <c r="H34" s="269">
        <f t="shared" si="7"/>
        <v>0.88000000000000012</v>
      </c>
      <c r="I34" s="287">
        <f t="shared" si="7"/>
        <v>70</v>
      </c>
      <c r="J34" s="269">
        <f t="shared" si="7"/>
        <v>2.8000000000000003</v>
      </c>
      <c r="K34" s="287">
        <f t="shared" si="7"/>
        <v>62.32</v>
      </c>
      <c r="L34" s="287">
        <f t="shared" si="7"/>
        <v>220.03999999999996</v>
      </c>
      <c r="M34" s="288">
        <f t="shared" si="7"/>
        <v>468</v>
      </c>
      <c r="N34" s="287">
        <f t="shared" si="7"/>
        <v>63.05</v>
      </c>
      <c r="O34" s="287">
        <f t="shared" si="7"/>
        <v>11.120000000000001</v>
      </c>
      <c r="P34" s="287">
        <f t="shared" si="7"/>
        <v>1.6</v>
      </c>
      <c r="Q34" s="287">
        <f t="shared" si="7"/>
        <v>33.299999999999997</v>
      </c>
    </row>
    <row r="35" spans="1:18" ht="6.75" customHeight="1">
      <c r="A35" s="3"/>
      <c r="B35" s="24"/>
      <c r="C35" s="24"/>
      <c r="D35" s="25"/>
      <c r="E35" s="24"/>
      <c r="F35" s="25"/>
      <c r="G35" s="24"/>
      <c r="H35" s="25"/>
      <c r="I35" s="24"/>
      <c r="J35" s="24"/>
      <c r="K35" s="26"/>
      <c r="L35" s="25"/>
      <c r="M35" s="24"/>
      <c r="N35" s="24"/>
      <c r="O35" s="26"/>
      <c r="P35" s="26"/>
      <c r="Q35" s="26"/>
      <c r="R35" s="27"/>
    </row>
    <row r="36" spans="1:18" ht="6" customHeight="1" thickBot="1">
      <c r="A36" s="3"/>
      <c r="B36" s="24"/>
      <c r="C36" s="24"/>
      <c r="D36" s="25"/>
      <c r="E36" s="24"/>
      <c r="F36" s="25"/>
      <c r="G36" s="24"/>
      <c r="H36" s="25"/>
      <c r="I36" s="24"/>
      <c r="J36" s="24"/>
      <c r="K36" s="26"/>
      <c r="L36" s="25"/>
      <c r="M36" s="24"/>
      <c r="N36" s="24"/>
      <c r="O36" s="26"/>
      <c r="P36" s="26"/>
      <c r="Q36" s="26"/>
      <c r="R36" s="27"/>
    </row>
    <row r="37" spans="1:18" ht="15.75" thickBot="1">
      <c r="A37" s="264"/>
      <c r="B37" s="219" t="s">
        <v>134</v>
      </c>
      <c r="C37" s="264"/>
      <c r="D37" s="290">
        <f t="shared" ref="D37:Q37" si="8">D26+D11</f>
        <v>41.04</v>
      </c>
      <c r="E37" s="264">
        <f t="shared" si="8"/>
        <v>38.340000000000003</v>
      </c>
      <c r="F37" s="290">
        <f t="shared" si="8"/>
        <v>194.74</v>
      </c>
      <c r="G37" s="264">
        <f t="shared" si="8"/>
        <v>1223.3800000000001</v>
      </c>
      <c r="H37" s="264">
        <f t="shared" si="8"/>
        <v>0.86199999999999999</v>
      </c>
      <c r="I37" s="264">
        <f t="shared" si="8"/>
        <v>60</v>
      </c>
      <c r="J37" s="264">
        <f t="shared" si="8"/>
        <v>3.9200000000000004</v>
      </c>
      <c r="K37" s="264">
        <f t="shared" si="8"/>
        <v>201.32</v>
      </c>
      <c r="L37" s="264">
        <f t="shared" si="8"/>
        <v>496.08</v>
      </c>
      <c r="M37" s="264">
        <f t="shared" si="8"/>
        <v>747.90000000000009</v>
      </c>
      <c r="N37" s="264">
        <f t="shared" si="8"/>
        <v>97.57</v>
      </c>
      <c r="O37" s="264">
        <f t="shared" si="8"/>
        <v>12.89</v>
      </c>
      <c r="P37" s="264">
        <f t="shared" si="8"/>
        <v>2.7100000000000004</v>
      </c>
      <c r="Q37" s="264">
        <f t="shared" si="8"/>
        <v>37.160000000000004</v>
      </c>
      <c r="R37" s="27"/>
    </row>
    <row r="38" spans="1:18" ht="15.75" thickBot="1">
      <c r="A38" s="276"/>
      <c r="B38" s="238" t="s">
        <v>155</v>
      </c>
      <c r="C38" s="277"/>
      <c r="D38" s="291">
        <f t="shared" ref="D38:Q38" si="9">D34+D17</f>
        <v>52.42</v>
      </c>
      <c r="E38" s="291">
        <f t="shared" si="9"/>
        <v>45.36</v>
      </c>
      <c r="F38" s="291">
        <f t="shared" si="9"/>
        <v>243.01999999999998</v>
      </c>
      <c r="G38" s="291">
        <f t="shared" si="9"/>
        <v>1525.2000000000003</v>
      </c>
      <c r="H38" s="291">
        <f t="shared" si="9"/>
        <v>1.7400000000000002</v>
      </c>
      <c r="I38" s="291">
        <f t="shared" si="9"/>
        <v>70</v>
      </c>
      <c r="J38" s="291">
        <f t="shared" si="9"/>
        <v>5.8000000000000007</v>
      </c>
      <c r="K38" s="291">
        <f t="shared" si="9"/>
        <v>207.35999999999999</v>
      </c>
      <c r="L38" s="291">
        <f t="shared" si="9"/>
        <v>565.54</v>
      </c>
      <c r="M38" s="291">
        <f t="shared" si="9"/>
        <v>927.8</v>
      </c>
      <c r="N38" s="291">
        <f t="shared" si="9"/>
        <v>129.14999999999998</v>
      </c>
      <c r="O38" s="291">
        <f t="shared" si="9"/>
        <v>16.32</v>
      </c>
      <c r="P38" s="291">
        <f t="shared" si="9"/>
        <v>3.4000000000000004</v>
      </c>
      <c r="Q38" s="291">
        <f t="shared" si="9"/>
        <v>42.8</v>
      </c>
      <c r="R38" s="27"/>
    </row>
    <row r="39" spans="1:18"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73"/>
      <c r="P39" s="73"/>
      <c r="Q39" s="27"/>
      <c r="R39" s="27"/>
    </row>
    <row r="40" spans="1:18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</sheetData>
  <mergeCells count="10">
    <mergeCell ref="G4:G5"/>
    <mergeCell ref="H4:K4"/>
    <mergeCell ref="L4:Q4"/>
    <mergeCell ref="B39:N39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8"/>
  <sheetViews>
    <sheetView workbookViewId="0">
      <pane ySplit="5" topLeftCell="A15" activePane="bottomLeft" state="frozen"/>
      <selection pane="bottomLeft" activeCell="N49" sqref="N49"/>
    </sheetView>
  </sheetViews>
  <sheetFormatPr defaultRowHeight="15"/>
  <cols>
    <col min="1" max="1" width="10" customWidth="1"/>
    <col min="2" max="2" width="44.7109375" customWidth="1"/>
    <col min="3" max="3" width="9.7109375" customWidth="1"/>
    <col min="7" max="7" width="10.42578125" customWidth="1"/>
    <col min="11" max="11" width="7.85546875" customWidth="1"/>
  </cols>
  <sheetData>
    <row r="1" spans="1:17" ht="18.75">
      <c r="A1" s="444" t="s">
        <v>69</v>
      </c>
      <c r="B1" s="444"/>
      <c r="C1" s="444"/>
      <c r="D1" s="444"/>
      <c r="E1" s="444"/>
      <c r="F1" s="1"/>
      <c r="G1" s="1"/>
      <c r="H1" s="1"/>
    </row>
    <row r="2" spans="1:17" ht="18.75">
      <c r="A2" s="434" t="s">
        <v>233</v>
      </c>
      <c r="B2" s="434"/>
      <c r="C2" s="434"/>
      <c r="D2" s="434"/>
      <c r="E2" s="434"/>
      <c r="F2" s="1"/>
      <c r="G2" s="1"/>
      <c r="H2" s="1"/>
    </row>
    <row r="3" spans="1:17" ht="19.5" thickBot="1">
      <c r="A3" s="2" t="s">
        <v>29</v>
      </c>
      <c r="B3" s="2"/>
      <c r="C3" s="2"/>
      <c r="D3" s="2"/>
      <c r="E3" s="2"/>
      <c r="F3" s="1"/>
      <c r="G3" s="1"/>
      <c r="H3" s="1"/>
    </row>
    <row r="4" spans="1:17" ht="33" customHeight="1" thickBot="1">
      <c r="A4" s="439" t="s">
        <v>1</v>
      </c>
      <c r="B4" s="445" t="s">
        <v>2</v>
      </c>
      <c r="C4" s="445" t="s">
        <v>3</v>
      </c>
      <c r="D4" s="447" t="s">
        <v>4</v>
      </c>
      <c r="E4" s="447"/>
      <c r="F4" s="448"/>
      <c r="G4" s="439" t="s">
        <v>8</v>
      </c>
      <c r="H4" s="441" t="s">
        <v>13</v>
      </c>
      <c r="I4" s="442"/>
      <c r="J4" s="442"/>
      <c r="K4" s="443"/>
      <c r="L4" s="441" t="s">
        <v>14</v>
      </c>
      <c r="M4" s="442"/>
      <c r="N4" s="442"/>
      <c r="O4" s="442"/>
      <c r="P4" s="442"/>
      <c r="Q4" s="443"/>
    </row>
    <row r="5" spans="1:17" ht="23.25" customHeight="1" thickBot="1">
      <c r="A5" s="440"/>
      <c r="B5" s="446"/>
      <c r="C5" s="446"/>
      <c r="D5" s="9" t="s">
        <v>5</v>
      </c>
      <c r="E5" s="8" t="s">
        <v>6</v>
      </c>
      <c r="F5" s="9" t="s">
        <v>7</v>
      </c>
      <c r="G5" s="440"/>
      <c r="H5" s="50" t="s">
        <v>11</v>
      </c>
      <c r="I5" s="14" t="s">
        <v>12</v>
      </c>
      <c r="J5" s="75" t="s">
        <v>10</v>
      </c>
      <c r="K5" s="11" t="s">
        <v>9</v>
      </c>
      <c r="L5" s="9" t="s">
        <v>15</v>
      </c>
      <c r="M5" s="8" t="s">
        <v>16</v>
      </c>
      <c r="N5" s="8" t="s">
        <v>17</v>
      </c>
      <c r="O5" s="9" t="s">
        <v>18</v>
      </c>
      <c r="P5" s="14" t="s">
        <v>49</v>
      </c>
      <c r="Q5" s="11" t="s">
        <v>50</v>
      </c>
    </row>
    <row r="6" spans="1:17" ht="24" customHeight="1" thickBot="1">
      <c r="A6" s="3"/>
      <c r="B6" s="12" t="s">
        <v>30</v>
      </c>
      <c r="C6" s="3"/>
      <c r="D6" s="5"/>
      <c r="E6" s="3"/>
      <c r="F6" s="5"/>
      <c r="G6" s="3"/>
      <c r="H6" s="10"/>
      <c r="I6" s="3"/>
      <c r="J6" s="6"/>
      <c r="K6" s="6"/>
      <c r="L6" s="5"/>
      <c r="M6" s="3"/>
      <c r="N6" s="3"/>
      <c r="O6" s="5"/>
      <c r="P6" s="3"/>
      <c r="Q6" s="6"/>
    </row>
    <row r="7" spans="1:17" ht="19.5" customHeight="1" thickBot="1">
      <c r="A7" s="60">
        <v>1</v>
      </c>
      <c r="B7" s="94" t="s">
        <v>48</v>
      </c>
      <c r="C7" s="60">
        <v>100</v>
      </c>
      <c r="D7" s="400">
        <v>13</v>
      </c>
      <c r="E7" s="60">
        <v>7.7</v>
      </c>
      <c r="F7" s="61">
        <v>46.6</v>
      </c>
      <c r="G7" s="60">
        <f>(F7+D7)*4+E7*9</f>
        <v>307.7</v>
      </c>
      <c r="H7" s="95">
        <v>0.17</v>
      </c>
      <c r="I7" s="61">
        <v>0</v>
      </c>
      <c r="J7" s="96">
        <v>0.26</v>
      </c>
      <c r="K7" s="401">
        <v>174</v>
      </c>
      <c r="L7" s="61">
        <v>36.799999999999997</v>
      </c>
      <c r="M7" s="60">
        <v>880</v>
      </c>
      <c r="N7" s="60">
        <v>124.2</v>
      </c>
      <c r="O7" s="400">
        <v>1.0900000000000001</v>
      </c>
      <c r="P7" s="60">
        <v>5.4</v>
      </c>
      <c r="Q7" s="401">
        <v>12.2</v>
      </c>
    </row>
    <row r="8" spans="1:17" ht="20.25" customHeight="1" thickBot="1">
      <c r="A8" s="14">
        <v>302</v>
      </c>
      <c r="B8" s="67" t="s">
        <v>106</v>
      </c>
      <c r="C8" s="14" t="s">
        <v>52</v>
      </c>
      <c r="D8" s="199">
        <v>8.9</v>
      </c>
      <c r="E8" s="60">
        <v>8.3000000000000007</v>
      </c>
      <c r="F8" s="61">
        <v>25.3</v>
      </c>
      <c r="G8" s="14">
        <f>(F8+D8)*4+E8*9</f>
        <v>211.5</v>
      </c>
      <c r="H8" s="47">
        <v>0.13</v>
      </c>
      <c r="I8" s="15">
        <v>0</v>
      </c>
      <c r="J8" s="33">
        <v>2.7</v>
      </c>
      <c r="K8" s="175">
        <v>53</v>
      </c>
      <c r="L8" s="15">
        <v>212.5</v>
      </c>
      <c r="M8" s="14">
        <v>335.5</v>
      </c>
      <c r="N8" s="14">
        <v>51.6</v>
      </c>
      <c r="O8" s="174">
        <v>3.5</v>
      </c>
      <c r="P8" s="14">
        <v>0.3</v>
      </c>
      <c r="Q8" s="175">
        <v>4.9000000000000004</v>
      </c>
    </row>
    <row r="9" spans="1:17" ht="15.75" thickBot="1">
      <c r="A9" s="101">
        <v>693</v>
      </c>
      <c r="B9" s="102" t="s">
        <v>75</v>
      </c>
      <c r="C9" s="103">
        <v>200</v>
      </c>
      <c r="D9" s="187">
        <v>3.7</v>
      </c>
      <c r="E9" s="60">
        <v>3.5</v>
      </c>
      <c r="F9" s="187">
        <v>27</v>
      </c>
      <c r="G9" s="14">
        <f>(F9+D9)*4+E9*9</f>
        <v>154.30000000000001</v>
      </c>
      <c r="H9" s="187">
        <v>0.03</v>
      </c>
      <c r="I9" s="60">
        <v>0</v>
      </c>
      <c r="J9" s="188">
        <v>0.02</v>
      </c>
      <c r="K9" s="188">
        <v>0.2</v>
      </c>
      <c r="L9" s="187">
        <v>12.1</v>
      </c>
      <c r="M9" s="60">
        <v>8.9</v>
      </c>
      <c r="N9" s="60">
        <v>1.4</v>
      </c>
      <c r="O9" s="187">
        <v>0.16</v>
      </c>
      <c r="P9" s="60">
        <v>1</v>
      </c>
      <c r="Q9" s="188">
        <v>13</v>
      </c>
    </row>
    <row r="10" spans="1:17" ht="16.5" customHeight="1" thickBot="1">
      <c r="A10" s="45" t="s">
        <v>54</v>
      </c>
      <c r="B10" s="46" t="s">
        <v>55</v>
      </c>
      <c r="C10" s="44">
        <v>20</v>
      </c>
      <c r="D10" s="20">
        <v>1.26</v>
      </c>
      <c r="E10" s="19">
        <v>0.34</v>
      </c>
      <c r="F10" s="20">
        <v>8.3000000000000007</v>
      </c>
      <c r="G10" s="19">
        <f>(F10+D10)*4+E10*9</f>
        <v>41.300000000000004</v>
      </c>
      <c r="H10" s="20">
        <v>3.2000000000000001E-2</v>
      </c>
      <c r="I10" s="19">
        <v>0</v>
      </c>
      <c r="J10" s="21">
        <v>0.26</v>
      </c>
      <c r="K10" s="21">
        <v>0</v>
      </c>
      <c r="L10" s="20">
        <v>4.5999999999999996</v>
      </c>
      <c r="M10" s="19">
        <v>17.8</v>
      </c>
      <c r="N10" s="19">
        <v>6.8</v>
      </c>
      <c r="O10" s="20">
        <v>0.4</v>
      </c>
      <c r="P10" s="19">
        <v>0.15</v>
      </c>
      <c r="Q10" s="21">
        <v>0.64</v>
      </c>
    </row>
    <row r="11" spans="1:17" ht="12.75" customHeight="1" thickBot="1">
      <c r="A11" s="19"/>
      <c r="B11" s="18"/>
      <c r="C11" s="19"/>
      <c r="D11" s="20"/>
      <c r="E11" s="19"/>
      <c r="F11" s="20"/>
      <c r="G11" s="14"/>
      <c r="H11" s="20"/>
      <c r="I11" s="19"/>
      <c r="J11" s="21"/>
      <c r="K11" s="21"/>
      <c r="L11" s="20"/>
      <c r="M11" s="19"/>
      <c r="N11" s="19"/>
      <c r="O11" s="20"/>
      <c r="P11" s="19"/>
      <c r="Q11" s="21"/>
    </row>
    <row r="12" spans="1:17" ht="16.5" customHeight="1" thickBot="1">
      <c r="A12" s="264"/>
      <c r="B12" s="265" t="s">
        <v>19</v>
      </c>
      <c r="C12" s="278">
        <v>535</v>
      </c>
      <c r="D12" s="279">
        <f>SUM(D7:D11)</f>
        <v>26.86</v>
      </c>
      <c r="E12" s="279">
        <f t="shared" ref="E12:Q12" si="0">SUM(E7:E11)</f>
        <v>19.84</v>
      </c>
      <c r="F12" s="279">
        <f t="shared" si="0"/>
        <v>107.2</v>
      </c>
      <c r="G12" s="279">
        <f t="shared" si="0"/>
        <v>714.8</v>
      </c>
      <c r="H12" s="279">
        <f t="shared" si="0"/>
        <v>0.3620000000000001</v>
      </c>
      <c r="I12" s="279">
        <f t="shared" si="0"/>
        <v>0</v>
      </c>
      <c r="J12" s="279">
        <f t="shared" si="0"/>
        <v>3.24</v>
      </c>
      <c r="K12" s="279">
        <f t="shared" si="0"/>
        <v>227.2</v>
      </c>
      <c r="L12" s="279">
        <f t="shared" si="0"/>
        <v>266.00000000000006</v>
      </c>
      <c r="M12" s="279">
        <f t="shared" si="0"/>
        <v>1242.2</v>
      </c>
      <c r="N12" s="279">
        <f t="shared" si="0"/>
        <v>184.00000000000003</v>
      </c>
      <c r="O12" s="279">
        <f t="shared" si="0"/>
        <v>5.15</v>
      </c>
      <c r="P12" s="279">
        <f t="shared" si="0"/>
        <v>6.8500000000000005</v>
      </c>
      <c r="Q12" s="279">
        <f t="shared" si="0"/>
        <v>30.740000000000002</v>
      </c>
    </row>
    <row r="13" spans="1:17" ht="24" customHeight="1" thickBot="1">
      <c r="A13" s="4"/>
      <c r="B13" s="12" t="s">
        <v>31</v>
      </c>
      <c r="C13" s="76"/>
      <c r="D13" s="9"/>
      <c r="E13" s="8"/>
      <c r="F13" s="9"/>
      <c r="G13" s="8"/>
      <c r="H13" s="39"/>
      <c r="I13" s="29"/>
      <c r="J13" s="40"/>
      <c r="K13" s="40"/>
      <c r="L13" s="39"/>
      <c r="M13" s="29"/>
      <c r="N13" s="29"/>
      <c r="O13" s="39"/>
      <c r="P13" s="29"/>
      <c r="Q13" s="40"/>
    </row>
    <row r="14" spans="1:17" ht="21" customHeight="1" thickBot="1">
      <c r="A14" s="60">
        <v>1</v>
      </c>
      <c r="B14" s="94" t="s">
        <v>48</v>
      </c>
      <c r="C14" s="60">
        <v>100</v>
      </c>
      <c r="D14" s="400">
        <v>13</v>
      </c>
      <c r="E14" s="60">
        <v>7.7</v>
      </c>
      <c r="F14" s="61">
        <v>46.6</v>
      </c>
      <c r="G14" s="60">
        <f>(F14+D14)*4+E14*9</f>
        <v>307.7</v>
      </c>
      <c r="H14" s="95">
        <v>0.17</v>
      </c>
      <c r="I14" s="61">
        <v>0</v>
      </c>
      <c r="J14" s="96">
        <v>0.26</v>
      </c>
      <c r="K14" s="401">
        <v>174</v>
      </c>
      <c r="L14" s="61">
        <v>36.799999999999997</v>
      </c>
      <c r="M14" s="60">
        <v>880</v>
      </c>
      <c r="N14" s="60">
        <v>124.2</v>
      </c>
      <c r="O14" s="400">
        <v>1.0900000000000001</v>
      </c>
      <c r="P14" s="60">
        <v>5.4</v>
      </c>
      <c r="Q14" s="401">
        <v>12.2</v>
      </c>
    </row>
    <row r="15" spans="1:17" ht="21" customHeight="1" thickBot="1">
      <c r="A15" s="14">
        <v>302</v>
      </c>
      <c r="B15" s="67" t="s">
        <v>106</v>
      </c>
      <c r="C15" s="14" t="s">
        <v>167</v>
      </c>
      <c r="D15" s="294">
        <v>11.1</v>
      </c>
      <c r="E15" s="60">
        <v>10.3</v>
      </c>
      <c r="F15" s="61">
        <v>31.6</v>
      </c>
      <c r="G15" s="14">
        <f>(F15+D15)*4+E15*9</f>
        <v>263.5</v>
      </c>
      <c r="H15" s="47">
        <v>0.16</v>
      </c>
      <c r="I15" s="15">
        <v>0</v>
      </c>
      <c r="J15" s="33">
        <v>3.4</v>
      </c>
      <c r="K15" s="296">
        <v>66.2</v>
      </c>
      <c r="L15" s="15">
        <v>265.60000000000002</v>
      </c>
      <c r="M15" s="14">
        <v>419.3</v>
      </c>
      <c r="N15" s="14">
        <v>64.5</v>
      </c>
      <c r="O15" s="295">
        <v>4.3</v>
      </c>
      <c r="P15" s="14">
        <v>0.4</v>
      </c>
      <c r="Q15" s="296">
        <v>6.1</v>
      </c>
    </row>
    <row r="16" spans="1:17" ht="15" customHeight="1" thickBot="1">
      <c r="A16" s="101">
        <v>693</v>
      </c>
      <c r="B16" s="102" t="s">
        <v>75</v>
      </c>
      <c r="C16" s="103">
        <v>200</v>
      </c>
      <c r="D16" s="187">
        <v>3.7</v>
      </c>
      <c r="E16" s="60">
        <v>3.5</v>
      </c>
      <c r="F16" s="187">
        <v>27</v>
      </c>
      <c r="G16" s="14">
        <f>(F16+D16)*4+E16*9</f>
        <v>154.30000000000001</v>
      </c>
      <c r="H16" s="187">
        <v>0.03</v>
      </c>
      <c r="I16" s="60">
        <v>0</v>
      </c>
      <c r="J16" s="188">
        <v>0.02</v>
      </c>
      <c r="K16" s="188">
        <v>0.2</v>
      </c>
      <c r="L16" s="187">
        <v>12.1</v>
      </c>
      <c r="M16" s="60">
        <v>8.9</v>
      </c>
      <c r="N16" s="60">
        <v>1.4</v>
      </c>
      <c r="O16" s="187">
        <v>0.16</v>
      </c>
      <c r="P16" s="60">
        <v>1</v>
      </c>
      <c r="Q16" s="188">
        <v>13</v>
      </c>
    </row>
    <row r="17" spans="1:17" ht="19.5" customHeight="1" thickBot="1">
      <c r="A17" s="45" t="s">
        <v>54</v>
      </c>
      <c r="B17" s="46" t="s">
        <v>55</v>
      </c>
      <c r="C17" s="44">
        <v>20</v>
      </c>
      <c r="D17" s="20">
        <v>1.26</v>
      </c>
      <c r="E17" s="19">
        <v>0.34</v>
      </c>
      <c r="F17" s="20">
        <v>8.3000000000000007</v>
      </c>
      <c r="G17" s="19">
        <f>(F17+D17)*4+E17*9</f>
        <v>41.300000000000004</v>
      </c>
      <c r="H17" s="20">
        <v>3.2000000000000001E-2</v>
      </c>
      <c r="I17" s="19">
        <v>0</v>
      </c>
      <c r="J17" s="21">
        <v>0.26</v>
      </c>
      <c r="K17" s="21">
        <v>0</v>
      </c>
      <c r="L17" s="20">
        <v>4.5999999999999996</v>
      </c>
      <c r="M17" s="19">
        <v>17.8</v>
      </c>
      <c r="N17" s="19">
        <v>6.8</v>
      </c>
      <c r="O17" s="20">
        <v>0.4</v>
      </c>
      <c r="P17" s="19">
        <v>0.15</v>
      </c>
      <c r="Q17" s="21">
        <v>0.64</v>
      </c>
    </row>
    <row r="18" spans="1:17" ht="7.5" customHeight="1" thickBot="1">
      <c r="A18" s="19"/>
      <c r="B18" s="18"/>
      <c r="C18" s="19"/>
      <c r="D18" s="20"/>
      <c r="E18" s="19"/>
      <c r="F18" s="20"/>
      <c r="G18" s="14"/>
      <c r="H18" s="20"/>
      <c r="I18" s="19"/>
      <c r="J18" s="21"/>
      <c r="K18" s="21"/>
      <c r="L18" s="20"/>
      <c r="M18" s="19"/>
      <c r="N18" s="19"/>
      <c r="O18" s="20"/>
      <c r="P18" s="19"/>
      <c r="Q18" s="21"/>
    </row>
    <row r="19" spans="1:17" ht="15.75" customHeight="1" thickBot="1">
      <c r="A19" s="267"/>
      <c r="B19" s="268" t="s">
        <v>19</v>
      </c>
      <c r="C19" s="285">
        <v>585</v>
      </c>
      <c r="D19" s="286">
        <f>SUM(D14:D18)</f>
        <v>29.060000000000002</v>
      </c>
      <c r="E19" s="286">
        <f>SUM(E14:E18)</f>
        <v>21.84</v>
      </c>
      <c r="F19" s="286">
        <f t="shared" ref="F19:Q19" si="1">SUM(F14:F18)</f>
        <v>113.5</v>
      </c>
      <c r="G19" s="286">
        <f t="shared" si="1"/>
        <v>766.8</v>
      </c>
      <c r="H19" s="286">
        <f t="shared" si="1"/>
        <v>0.39200000000000002</v>
      </c>
      <c r="I19" s="286">
        <f t="shared" si="1"/>
        <v>0</v>
      </c>
      <c r="J19" s="286">
        <f t="shared" si="1"/>
        <v>3.9400000000000004</v>
      </c>
      <c r="K19" s="286">
        <f t="shared" si="1"/>
        <v>240.39999999999998</v>
      </c>
      <c r="L19" s="286">
        <f t="shared" si="1"/>
        <v>319.10000000000008</v>
      </c>
      <c r="M19" s="286">
        <f t="shared" si="1"/>
        <v>1326</v>
      </c>
      <c r="N19" s="286">
        <f t="shared" si="1"/>
        <v>196.9</v>
      </c>
      <c r="O19" s="286">
        <f t="shared" si="1"/>
        <v>5.95</v>
      </c>
      <c r="P19" s="286">
        <f t="shared" si="1"/>
        <v>6.9500000000000011</v>
      </c>
      <c r="Q19" s="286">
        <f t="shared" si="1"/>
        <v>31.939999999999998</v>
      </c>
    </row>
    <row r="20" spans="1:17" ht="26.25" customHeight="1" thickBot="1">
      <c r="A20" s="4"/>
      <c r="B20" s="54" t="s">
        <v>21</v>
      </c>
      <c r="C20" s="4"/>
      <c r="D20" s="52"/>
      <c r="E20" s="4"/>
      <c r="F20" s="52"/>
      <c r="G20" s="4"/>
      <c r="H20" s="52"/>
      <c r="I20" s="4"/>
      <c r="J20" s="53"/>
      <c r="K20" s="53"/>
      <c r="L20" s="52"/>
      <c r="M20" s="4"/>
      <c r="N20" s="4"/>
      <c r="O20" s="52"/>
      <c r="P20" s="4"/>
      <c r="Q20" s="53"/>
    </row>
    <row r="21" spans="1:17" ht="19.5" customHeight="1" thickBot="1">
      <c r="A21" s="14" t="s">
        <v>95</v>
      </c>
      <c r="B21" s="7" t="s">
        <v>96</v>
      </c>
      <c r="C21" s="14">
        <v>60</v>
      </c>
      <c r="D21" s="23">
        <v>0.4</v>
      </c>
      <c r="E21" s="14">
        <v>3</v>
      </c>
      <c r="F21" s="23">
        <v>1.4</v>
      </c>
      <c r="G21" s="14">
        <f t="shared" ref="G21" si="2">(D21+F21)*4+E21*9</f>
        <v>34.200000000000003</v>
      </c>
      <c r="H21" s="23">
        <v>1.7999999999999999E-2</v>
      </c>
      <c r="I21" s="15">
        <v>0</v>
      </c>
      <c r="J21" s="33">
        <v>0.12</v>
      </c>
      <c r="K21" s="315">
        <v>10.8</v>
      </c>
      <c r="L21" s="23">
        <v>16.2</v>
      </c>
      <c r="M21" s="14">
        <v>12</v>
      </c>
      <c r="N21" s="14">
        <v>6</v>
      </c>
      <c r="O21" s="314">
        <v>0.3</v>
      </c>
      <c r="P21" s="14">
        <v>0</v>
      </c>
      <c r="Q21" s="315">
        <v>0</v>
      </c>
    </row>
    <row r="22" spans="1:17" ht="15.75" thickBot="1">
      <c r="A22" s="14">
        <v>110</v>
      </c>
      <c r="B22" s="7" t="s">
        <v>114</v>
      </c>
      <c r="C22" s="14" t="s">
        <v>103</v>
      </c>
      <c r="D22" s="313">
        <v>2.6</v>
      </c>
      <c r="E22" s="60">
        <v>7.4</v>
      </c>
      <c r="F22" s="313">
        <v>13.04</v>
      </c>
      <c r="G22" s="19">
        <f t="shared" ref="G22" si="3">(D22+F22)*4+E22*9</f>
        <v>129.16</v>
      </c>
      <c r="H22" s="314">
        <v>0.04</v>
      </c>
      <c r="I22" s="14">
        <v>0</v>
      </c>
      <c r="J22" s="315">
        <v>0.6</v>
      </c>
      <c r="K22" s="315">
        <v>0</v>
      </c>
      <c r="L22" s="314">
        <v>46.4</v>
      </c>
      <c r="M22" s="14">
        <v>160</v>
      </c>
      <c r="N22" s="14">
        <v>24</v>
      </c>
      <c r="O22" s="314">
        <v>1.04</v>
      </c>
      <c r="P22" s="14">
        <v>0.24</v>
      </c>
      <c r="Q22" s="315">
        <v>2.5</v>
      </c>
    </row>
    <row r="23" spans="1:17" ht="17.25" customHeight="1" thickBot="1">
      <c r="A23" s="72" t="s">
        <v>111</v>
      </c>
      <c r="B23" s="116" t="s">
        <v>110</v>
      </c>
      <c r="C23" s="72">
        <v>90</v>
      </c>
      <c r="D23" s="71">
        <v>8.5</v>
      </c>
      <c r="E23" s="72">
        <v>8.3000000000000007</v>
      </c>
      <c r="F23" s="71">
        <v>5.3</v>
      </c>
      <c r="G23" s="97">
        <f t="shared" ref="G23:G24" si="4">(D23+F23)*4+E23*9</f>
        <v>129.9</v>
      </c>
      <c r="H23" s="117">
        <v>0.17</v>
      </c>
      <c r="I23" s="118">
        <v>0</v>
      </c>
      <c r="J23" s="119">
        <v>1.46</v>
      </c>
      <c r="K23" s="120">
        <v>66.5</v>
      </c>
      <c r="L23" s="118">
        <v>57.5</v>
      </c>
      <c r="M23" s="72">
        <v>0</v>
      </c>
      <c r="N23" s="72">
        <v>21.2</v>
      </c>
      <c r="O23" s="121">
        <v>3.2</v>
      </c>
      <c r="P23" s="72">
        <v>0</v>
      </c>
      <c r="Q23" s="120">
        <v>0</v>
      </c>
    </row>
    <row r="24" spans="1:17" ht="22.5" customHeight="1" thickBot="1">
      <c r="A24" s="72">
        <v>508</v>
      </c>
      <c r="B24" s="116" t="s">
        <v>226</v>
      </c>
      <c r="C24" s="72">
        <v>150</v>
      </c>
      <c r="D24" s="71">
        <v>5.4</v>
      </c>
      <c r="E24" s="72">
        <v>3.3</v>
      </c>
      <c r="F24" s="71">
        <v>25.7</v>
      </c>
      <c r="G24" s="97">
        <f t="shared" si="4"/>
        <v>154.1</v>
      </c>
      <c r="H24" s="117">
        <v>0.15</v>
      </c>
      <c r="I24" s="118"/>
      <c r="J24" s="119">
        <v>2.5499999999999998</v>
      </c>
      <c r="K24" s="120">
        <v>3</v>
      </c>
      <c r="L24" s="118">
        <v>12.6</v>
      </c>
      <c r="M24" s="72">
        <v>123</v>
      </c>
      <c r="N24" s="72">
        <v>84.2</v>
      </c>
      <c r="O24" s="121">
        <v>2.85</v>
      </c>
      <c r="P24" s="72">
        <v>0.9</v>
      </c>
      <c r="Q24" s="120">
        <v>1.35</v>
      </c>
    </row>
    <row r="25" spans="1:17" ht="16.5" customHeight="1" thickBot="1">
      <c r="A25" s="30" t="s">
        <v>98</v>
      </c>
      <c r="B25" s="55" t="s">
        <v>99</v>
      </c>
      <c r="C25" s="30">
        <v>200</v>
      </c>
      <c r="D25" s="71">
        <v>0.15</v>
      </c>
      <c r="E25" s="72">
        <v>0</v>
      </c>
      <c r="F25" s="71">
        <v>19.28</v>
      </c>
      <c r="G25" s="19">
        <f t="shared" ref="G25" si="5">(D25+F25)*4+E25*9</f>
        <v>77.72</v>
      </c>
      <c r="H25" s="48">
        <v>0.02</v>
      </c>
      <c r="I25" s="31">
        <v>60</v>
      </c>
      <c r="J25" s="51">
        <v>0.4</v>
      </c>
      <c r="K25" s="32">
        <v>40</v>
      </c>
      <c r="L25" s="31">
        <v>11.8</v>
      </c>
      <c r="M25" s="30">
        <v>9.1999999999999993</v>
      </c>
      <c r="N25" s="30">
        <v>5.6</v>
      </c>
      <c r="O25" s="49">
        <v>1</v>
      </c>
      <c r="P25" s="30">
        <v>0.3</v>
      </c>
      <c r="Q25" s="32">
        <v>0.9</v>
      </c>
    </row>
    <row r="26" spans="1:17" ht="15.75" thickBot="1">
      <c r="A26" s="45" t="s">
        <v>54</v>
      </c>
      <c r="B26" s="46" t="s">
        <v>55</v>
      </c>
      <c r="C26" s="44">
        <v>40</v>
      </c>
      <c r="D26" s="402">
        <v>1.5</v>
      </c>
      <c r="E26" s="14">
        <v>0.6</v>
      </c>
      <c r="F26" s="402">
        <v>13.5</v>
      </c>
      <c r="G26" s="14">
        <f>(F26+D26)*4+E26*9</f>
        <v>65.400000000000006</v>
      </c>
      <c r="H26" s="402">
        <v>3.2000000000000001E-2</v>
      </c>
      <c r="I26" s="14">
        <v>0</v>
      </c>
      <c r="J26" s="403">
        <v>0.26</v>
      </c>
      <c r="K26" s="403">
        <v>0</v>
      </c>
      <c r="L26" s="402">
        <v>4.5999999999999996</v>
      </c>
      <c r="M26" s="14">
        <v>17.8</v>
      </c>
      <c r="N26" s="14">
        <v>6.8</v>
      </c>
      <c r="O26" s="402">
        <v>0.4</v>
      </c>
      <c r="P26" s="14">
        <v>0.15</v>
      </c>
      <c r="Q26" s="403">
        <v>0.64</v>
      </c>
    </row>
    <row r="27" spans="1:17" ht="15.75" thickBot="1">
      <c r="A27" s="14" t="s">
        <v>54</v>
      </c>
      <c r="B27" s="7" t="s">
        <v>56</v>
      </c>
      <c r="C27" s="14">
        <v>48</v>
      </c>
      <c r="D27" s="164">
        <v>3.02</v>
      </c>
      <c r="E27" s="14">
        <v>0.82</v>
      </c>
      <c r="F27" s="164">
        <v>19.920000000000002</v>
      </c>
      <c r="G27" s="14">
        <f t="shared" ref="G27" si="6">(F27+D27)*4+E27*9</f>
        <v>99.14</v>
      </c>
      <c r="H27" s="164">
        <v>7.0000000000000007E-2</v>
      </c>
      <c r="I27" s="14">
        <v>0</v>
      </c>
      <c r="J27" s="165">
        <v>0.6</v>
      </c>
      <c r="K27" s="165">
        <v>0</v>
      </c>
      <c r="L27" s="164">
        <v>11.04</v>
      </c>
      <c r="M27" s="14">
        <v>42.7</v>
      </c>
      <c r="N27" s="14">
        <v>16.3</v>
      </c>
      <c r="O27" s="164">
        <v>0.96</v>
      </c>
      <c r="P27" s="14">
        <v>0.35</v>
      </c>
      <c r="Q27" s="165">
        <v>1.5</v>
      </c>
    </row>
    <row r="28" spans="1:17" ht="15.75" thickBot="1">
      <c r="A28" s="14"/>
      <c r="B28" s="7"/>
      <c r="C28" s="14"/>
      <c r="D28" s="172"/>
      <c r="E28" s="14"/>
      <c r="F28" s="172"/>
      <c r="G28" s="14"/>
      <c r="H28" s="172"/>
      <c r="I28" s="14"/>
      <c r="J28" s="173"/>
      <c r="K28" s="173"/>
      <c r="L28" s="172"/>
      <c r="M28" s="14"/>
      <c r="N28" s="14"/>
      <c r="O28" s="172"/>
      <c r="P28" s="14"/>
      <c r="Q28" s="173"/>
    </row>
    <row r="29" spans="1:17" ht="16.5" customHeight="1" thickBot="1">
      <c r="A29" s="264"/>
      <c r="B29" s="265" t="s">
        <v>19</v>
      </c>
      <c r="C29" s="266">
        <v>803</v>
      </c>
      <c r="D29" s="266">
        <f>SUM(D21:D27)</f>
        <v>21.569999999999997</v>
      </c>
      <c r="E29" s="266">
        <f t="shared" ref="E29:Q29" si="7">SUM(E21:E27)</f>
        <v>23.420000000000005</v>
      </c>
      <c r="F29" s="266">
        <f t="shared" si="7"/>
        <v>98.14</v>
      </c>
      <c r="G29" s="266">
        <f t="shared" si="7"/>
        <v>689.62</v>
      </c>
      <c r="H29" s="266">
        <f t="shared" si="7"/>
        <v>0.5</v>
      </c>
      <c r="I29" s="266">
        <f t="shared" si="7"/>
        <v>60</v>
      </c>
      <c r="J29" s="266">
        <f t="shared" si="7"/>
        <v>5.9899999999999993</v>
      </c>
      <c r="K29" s="266">
        <f t="shared" si="7"/>
        <v>120.3</v>
      </c>
      <c r="L29" s="266">
        <f t="shared" si="7"/>
        <v>160.13999999999999</v>
      </c>
      <c r="M29" s="266">
        <f t="shared" si="7"/>
        <v>364.7</v>
      </c>
      <c r="N29" s="266">
        <f t="shared" si="7"/>
        <v>164.10000000000002</v>
      </c>
      <c r="O29" s="266">
        <f t="shared" si="7"/>
        <v>9.75</v>
      </c>
      <c r="P29" s="266">
        <f t="shared" si="7"/>
        <v>1.94</v>
      </c>
      <c r="Q29" s="266">
        <f t="shared" si="7"/>
        <v>6.89</v>
      </c>
    </row>
    <row r="30" spans="1:17" ht="25.5" customHeight="1" thickBot="1">
      <c r="A30" s="3"/>
      <c r="B30" s="12" t="s">
        <v>22</v>
      </c>
      <c r="C30" s="3"/>
      <c r="D30" s="5"/>
      <c r="E30" s="3"/>
      <c r="F30" s="5"/>
      <c r="G30" s="3"/>
      <c r="H30" s="5"/>
      <c r="I30" s="3"/>
      <c r="J30" s="6"/>
      <c r="K30" s="6"/>
      <c r="L30" s="5"/>
      <c r="M30" s="3"/>
      <c r="N30" s="3"/>
      <c r="O30" s="5"/>
      <c r="P30" s="3"/>
      <c r="Q30" s="6"/>
    </row>
    <row r="31" spans="1:17" ht="15.75" thickBot="1">
      <c r="A31" s="14" t="s">
        <v>95</v>
      </c>
      <c r="B31" s="7" t="s">
        <v>96</v>
      </c>
      <c r="C31" s="14">
        <v>100</v>
      </c>
      <c r="D31" s="23">
        <v>0.7</v>
      </c>
      <c r="E31" s="14">
        <v>5</v>
      </c>
      <c r="F31" s="23">
        <v>2.2999999999999998</v>
      </c>
      <c r="G31" s="14">
        <f t="shared" ref="G31" si="8">(D31+F31)*4+E31*9</f>
        <v>57</v>
      </c>
      <c r="H31" s="23">
        <v>0.03</v>
      </c>
      <c r="I31" s="15">
        <v>0</v>
      </c>
      <c r="J31" s="33">
        <v>0.2</v>
      </c>
      <c r="K31" s="315">
        <v>18</v>
      </c>
      <c r="L31" s="23">
        <v>27</v>
      </c>
      <c r="M31" s="14">
        <v>20</v>
      </c>
      <c r="N31" s="14">
        <v>10</v>
      </c>
      <c r="O31" s="314">
        <v>0.5</v>
      </c>
      <c r="P31" s="14">
        <v>0</v>
      </c>
      <c r="Q31" s="315">
        <v>0</v>
      </c>
    </row>
    <row r="32" spans="1:17" ht="15.75" thickBot="1">
      <c r="A32" s="14">
        <v>110</v>
      </c>
      <c r="B32" s="7" t="s">
        <v>114</v>
      </c>
      <c r="C32" s="14" t="s">
        <v>104</v>
      </c>
      <c r="D32" s="313">
        <v>3.3</v>
      </c>
      <c r="E32" s="60">
        <v>9.3000000000000007</v>
      </c>
      <c r="F32" s="313">
        <v>16.3</v>
      </c>
      <c r="G32" s="19">
        <f t="shared" ref="G32" si="9">(D32+F32)*4+E32*9</f>
        <v>162.10000000000002</v>
      </c>
      <c r="H32" s="314">
        <v>0.05</v>
      </c>
      <c r="I32" s="14">
        <v>0</v>
      </c>
      <c r="J32" s="315">
        <v>0.8</v>
      </c>
      <c r="K32" s="315">
        <v>0</v>
      </c>
      <c r="L32" s="314">
        <v>58</v>
      </c>
      <c r="M32" s="14">
        <v>200</v>
      </c>
      <c r="N32" s="14">
        <v>30</v>
      </c>
      <c r="O32" s="314">
        <v>1.3</v>
      </c>
      <c r="P32" s="14">
        <v>0.3</v>
      </c>
      <c r="Q32" s="315">
        <v>3.1</v>
      </c>
    </row>
    <row r="33" spans="1:18" ht="15.75" thickBot="1">
      <c r="A33" s="72" t="s">
        <v>111</v>
      </c>
      <c r="B33" s="116" t="s">
        <v>110</v>
      </c>
      <c r="C33" s="72">
        <v>100</v>
      </c>
      <c r="D33" s="71">
        <v>9.5</v>
      </c>
      <c r="E33" s="72">
        <v>9.23</v>
      </c>
      <c r="F33" s="71">
        <v>5.9</v>
      </c>
      <c r="G33" s="97">
        <f t="shared" ref="G33:G34" si="10">(D33+F33)*4+E33*9</f>
        <v>144.67000000000002</v>
      </c>
      <c r="H33" s="117">
        <v>0.19</v>
      </c>
      <c r="I33" s="118">
        <v>0</v>
      </c>
      <c r="J33" s="119">
        <v>1.63</v>
      </c>
      <c r="K33" s="120">
        <v>73.94</v>
      </c>
      <c r="L33" s="118">
        <v>63.86</v>
      </c>
      <c r="M33" s="72">
        <v>0</v>
      </c>
      <c r="N33" s="72">
        <v>23.57</v>
      </c>
      <c r="O33" s="121">
        <v>2.44</v>
      </c>
      <c r="P33" s="72">
        <v>0</v>
      </c>
      <c r="Q33" s="120">
        <v>0</v>
      </c>
    </row>
    <row r="34" spans="1:18" ht="15.75" thickBot="1">
      <c r="A34" s="72">
        <v>508</v>
      </c>
      <c r="B34" s="116" t="s">
        <v>226</v>
      </c>
      <c r="C34" s="72">
        <v>180</v>
      </c>
      <c r="D34" s="71">
        <v>6.48</v>
      </c>
      <c r="E34" s="72">
        <v>3.96</v>
      </c>
      <c r="F34" s="71">
        <v>30.8</v>
      </c>
      <c r="G34" s="97">
        <f t="shared" si="10"/>
        <v>184.76</v>
      </c>
      <c r="H34" s="117">
        <v>0.18</v>
      </c>
      <c r="I34" s="118"/>
      <c r="J34" s="119">
        <v>3.06</v>
      </c>
      <c r="K34" s="120">
        <v>3.6</v>
      </c>
      <c r="L34" s="118">
        <v>15.1</v>
      </c>
      <c r="M34" s="72">
        <v>147.6</v>
      </c>
      <c r="N34" s="72">
        <v>101</v>
      </c>
      <c r="O34" s="121">
        <v>3.4</v>
      </c>
      <c r="P34" s="72">
        <v>1.08</v>
      </c>
      <c r="Q34" s="120">
        <v>1.62</v>
      </c>
    </row>
    <row r="35" spans="1:18" ht="19.5" customHeight="1" thickBot="1">
      <c r="A35" s="30" t="s">
        <v>98</v>
      </c>
      <c r="B35" s="55" t="s">
        <v>99</v>
      </c>
      <c r="C35" s="30">
        <v>200</v>
      </c>
      <c r="D35" s="71">
        <v>0.15</v>
      </c>
      <c r="E35" s="72">
        <v>0</v>
      </c>
      <c r="F35" s="71">
        <v>19.28</v>
      </c>
      <c r="G35" s="19">
        <f t="shared" ref="G35" si="11">(D35+F35)*4+E35*9</f>
        <v>77.72</v>
      </c>
      <c r="H35" s="48">
        <v>0.02</v>
      </c>
      <c r="I35" s="31">
        <v>70</v>
      </c>
      <c r="J35" s="51">
        <v>0.4</v>
      </c>
      <c r="K35" s="32">
        <v>40</v>
      </c>
      <c r="L35" s="31">
        <v>11.8</v>
      </c>
      <c r="M35" s="30">
        <v>9.1999999999999993</v>
      </c>
      <c r="N35" s="30">
        <v>5.6</v>
      </c>
      <c r="O35" s="49">
        <v>1</v>
      </c>
      <c r="P35" s="30">
        <v>0.3</v>
      </c>
      <c r="Q35" s="32">
        <v>0.9</v>
      </c>
    </row>
    <row r="36" spans="1:18" ht="15.75" thickBot="1">
      <c r="A36" s="45" t="s">
        <v>54</v>
      </c>
      <c r="B36" s="46" t="s">
        <v>55</v>
      </c>
      <c r="C36" s="44">
        <v>40</v>
      </c>
      <c r="D36" s="402">
        <v>1.5</v>
      </c>
      <c r="E36" s="14">
        <v>0.6</v>
      </c>
      <c r="F36" s="402">
        <v>13.5</v>
      </c>
      <c r="G36" s="14">
        <f>(F36+D36)*4+E36*9</f>
        <v>65.400000000000006</v>
      </c>
      <c r="H36" s="402">
        <v>3.2000000000000001E-2</v>
      </c>
      <c r="I36" s="14">
        <v>0</v>
      </c>
      <c r="J36" s="403">
        <v>0.26</v>
      </c>
      <c r="K36" s="403">
        <v>0</v>
      </c>
      <c r="L36" s="402">
        <v>4.5999999999999996</v>
      </c>
      <c r="M36" s="14">
        <v>17.8</v>
      </c>
      <c r="N36" s="14">
        <v>6.8</v>
      </c>
      <c r="O36" s="402">
        <v>0.4</v>
      </c>
      <c r="P36" s="14">
        <v>0.15</v>
      </c>
      <c r="Q36" s="403">
        <v>0.64</v>
      </c>
    </row>
    <row r="37" spans="1:18" ht="15.75" thickBot="1">
      <c r="A37" s="14" t="s">
        <v>54</v>
      </c>
      <c r="B37" s="7" t="s">
        <v>56</v>
      </c>
      <c r="C37" s="14">
        <v>48</v>
      </c>
      <c r="D37" s="402">
        <v>3.02</v>
      </c>
      <c r="E37" s="14">
        <v>0.82</v>
      </c>
      <c r="F37" s="402">
        <v>19.920000000000002</v>
      </c>
      <c r="G37" s="14">
        <f t="shared" ref="G37" si="12">(F37+D37)*4+E37*9</f>
        <v>99.14</v>
      </c>
      <c r="H37" s="402">
        <v>7.0000000000000007E-2</v>
      </c>
      <c r="I37" s="14">
        <v>0</v>
      </c>
      <c r="J37" s="403">
        <v>0.6</v>
      </c>
      <c r="K37" s="403">
        <v>0</v>
      </c>
      <c r="L37" s="402">
        <v>11.04</v>
      </c>
      <c r="M37" s="14">
        <v>42.7</v>
      </c>
      <c r="N37" s="14">
        <v>16.3</v>
      </c>
      <c r="O37" s="402">
        <v>0.96</v>
      </c>
      <c r="P37" s="14">
        <v>0.35</v>
      </c>
      <c r="Q37" s="403">
        <v>1.5</v>
      </c>
    </row>
    <row r="38" spans="1:18" ht="15.75" thickBot="1">
      <c r="A38" s="14"/>
      <c r="B38" s="7"/>
      <c r="C38" s="14"/>
      <c r="D38" s="172"/>
      <c r="E38" s="14"/>
      <c r="F38" s="172"/>
      <c r="G38" s="14"/>
      <c r="H38" s="172"/>
      <c r="I38" s="14"/>
      <c r="J38" s="172"/>
      <c r="K38" s="14"/>
      <c r="L38" s="172"/>
      <c r="M38" s="14"/>
      <c r="N38" s="14"/>
      <c r="O38" s="172"/>
      <c r="P38" s="14"/>
      <c r="Q38" s="173"/>
    </row>
    <row r="39" spans="1:18" ht="15.75" thickBot="1">
      <c r="A39" s="267"/>
      <c r="B39" s="268" t="s">
        <v>19</v>
      </c>
      <c r="C39" s="287">
        <v>923</v>
      </c>
      <c r="D39" s="288">
        <f t="shared" ref="D39:Q39" si="13">SUM(D31:D37)</f>
        <v>24.65</v>
      </c>
      <c r="E39" s="287">
        <f t="shared" si="13"/>
        <v>28.910000000000004</v>
      </c>
      <c r="F39" s="287">
        <f t="shared" si="13"/>
        <v>108</v>
      </c>
      <c r="G39" s="288">
        <f t="shared" si="13"/>
        <v>790.79</v>
      </c>
      <c r="H39" s="269">
        <f t="shared" si="13"/>
        <v>0.57200000000000006</v>
      </c>
      <c r="I39" s="287">
        <f t="shared" si="13"/>
        <v>70</v>
      </c>
      <c r="J39" s="269">
        <f t="shared" si="13"/>
        <v>6.9499999999999993</v>
      </c>
      <c r="K39" s="287">
        <f t="shared" si="13"/>
        <v>135.54</v>
      </c>
      <c r="L39" s="287">
        <f t="shared" si="13"/>
        <v>191.4</v>
      </c>
      <c r="M39" s="288">
        <f t="shared" si="13"/>
        <v>437.3</v>
      </c>
      <c r="N39" s="287">
        <f t="shared" si="13"/>
        <v>193.27</v>
      </c>
      <c r="O39" s="287">
        <f t="shared" si="13"/>
        <v>10</v>
      </c>
      <c r="P39" s="287">
        <f t="shared" si="13"/>
        <v>2.1800000000000002</v>
      </c>
      <c r="Q39" s="287">
        <f t="shared" si="13"/>
        <v>7.7600000000000007</v>
      </c>
    </row>
    <row r="40" spans="1:18" ht="6.75" customHeight="1">
      <c r="A40" s="3"/>
      <c r="B40" s="24"/>
      <c r="C40" s="24"/>
      <c r="D40" s="25"/>
      <c r="E40" s="24"/>
      <c r="F40" s="25"/>
      <c r="G40" s="24"/>
      <c r="H40" s="25"/>
      <c r="I40" s="24"/>
      <c r="J40" s="24"/>
      <c r="K40" s="26"/>
      <c r="L40" s="25"/>
      <c r="M40" s="24"/>
      <c r="N40" s="24"/>
      <c r="O40" s="26"/>
      <c r="P40" s="26"/>
      <c r="Q40" s="26"/>
      <c r="R40" s="27"/>
    </row>
    <row r="41" spans="1:18" ht="6" customHeight="1" thickBot="1">
      <c r="A41" s="3"/>
      <c r="B41" s="24"/>
      <c r="C41" s="24"/>
      <c r="D41" s="25"/>
      <c r="E41" s="24"/>
      <c r="F41" s="25"/>
      <c r="G41" s="24"/>
      <c r="H41" s="25"/>
      <c r="I41" s="24"/>
      <c r="J41" s="24"/>
      <c r="K41" s="26"/>
      <c r="L41" s="25"/>
      <c r="M41" s="24"/>
      <c r="N41" s="24"/>
      <c r="O41" s="26"/>
      <c r="P41" s="26"/>
      <c r="Q41" s="26"/>
      <c r="R41" s="27"/>
    </row>
    <row r="42" spans="1:18" ht="17.25" customHeight="1" thickBot="1">
      <c r="A42" s="264"/>
      <c r="B42" s="219" t="s">
        <v>134</v>
      </c>
      <c r="C42" s="264"/>
      <c r="D42" s="290">
        <f>D29+D12</f>
        <v>48.429999999999993</v>
      </c>
      <c r="E42" s="264">
        <f>E29+E12</f>
        <v>43.260000000000005</v>
      </c>
      <c r="F42" s="290">
        <f>F29+F12</f>
        <v>205.34</v>
      </c>
      <c r="G42" s="264">
        <f>G29+G12</f>
        <v>1404.42</v>
      </c>
      <c r="H42" s="264">
        <f t="shared" ref="H42:Q42" si="14">H29+H12</f>
        <v>0.8620000000000001</v>
      </c>
      <c r="I42" s="264">
        <f t="shared" si="14"/>
        <v>60</v>
      </c>
      <c r="J42" s="264">
        <f t="shared" si="14"/>
        <v>9.23</v>
      </c>
      <c r="K42" s="264">
        <f t="shared" si="14"/>
        <v>347.5</v>
      </c>
      <c r="L42" s="264">
        <f t="shared" si="14"/>
        <v>426.14000000000004</v>
      </c>
      <c r="M42" s="264">
        <f t="shared" si="14"/>
        <v>1606.9</v>
      </c>
      <c r="N42" s="264">
        <f t="shared" si="14"/>
        <v>348.1</v>
      </c>
      <c r="O42" s="264">
        <f t="shared" si="14"/>
        <v>14.9</v>
      </c>
      <c r="P42" s="264">
        <f t="shared" si="14"/>
        <v>8.7900000000000009</v>
      </c>
      <c r="Q42" s="264">
        <f t="shared" si="14"/>
        <v>37.630000000000003</v>
      </c>
      <c r="R42" s="27"/>
    </row>
    <row r="43" spans="1:18" ht="17.25" customHeight="1" thickBot="1">
      <c r="A43" s="276"/>
      <c r="B43" s="238" t="s">
        <v>155</v>
      </c>
      <c r="C43" s="277"/>
      <c r="D43" s="291">
        <f>D39+D19</f>
        <v>53.71</v>
      </c>
      <c r="E43" s="291">
        <f t="shared" ref="E43:Q43" si="15">E39+E19</f>
        <v>50.75</v>
      </c>
      <c r="F43" s="291">
        <f t="shared" si="15"/>
        <v>221.5</v>
      </c>
      <c r="G43" s="291">
        <f t="shared" si="15"/>
        <v>1557.59</v>
      </c>
      <c r="H43" s="291">
        <f t="shared" si="15"/>
        <v>0.96400000000000008</v>
      </c>
      <c r="I43" s="291">
        <f t="shared" si="15"/>
        <v>70</v>
      </c>
      <c r="J43" s="291">
        <f t="shared" si="15"/>
        <v>10.89</v>
      </c>
      <c r="K43" s="291">
        <f t="shared" si="15"/>
        <v>375.93999999999994</v>
      </c>
      <c r="L43" s="291">
        <f t="shared" si="15"/>
        <v>510.50000000000011</v>
      </c>
      <c r="M43" s="291">
        <f t="shared" si="15"/>
        <v>1763.3</v>
      </c>
      <c r="N43" s="291">
        <f t="shared" si="15"/>
        <v>390.17</v>
      </c>
      <c r="O43" s="291">
        <f t="shared" si="15"/>
        <v>15.95</v>
      </c>
      <c r="P43" s="291">
        <f t="shared" si="15"/>
        <v>9.1300000000000008</v>
      </c>
      <c r="Q43" s="291">
        <f t="shared" si="15"/>
        <v>39.699999999999996</v>
      </c>
      <c r="R43" s="27"/>
    </row>
    <row r="44" spans="1:18"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73"/>
      <c r="P44" s="73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2:18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2:18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2:18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</sheetData>
  <mergeCells count="10">
    <mergeCell ref="G4:G5"/>
    <mergeCell ref="H4:K4"/>
    <mergeCell ref="L4:Q4"/>
    <mergeCell ref="B44:N44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6"/>
  <sheetViews>
    <sheetView workbookViewId="0">
      <pane ySplit="5" topLeftCell="A15" activePane="bottomLeft" state="frozen"/>
      <selection pane="bottomLeft" activeCell="B34" sqref="B34"/>
    </sheetView>
  </sheetViews>
  <sheetFormatPr defaultRowHeight="15"/>
  <cols>
    <col min="1" max="1" width="10" customWidth="1"/>
    <col min="2" max="2" width="47" customWidth="1"/>
    <col min="3" max="3" width="9.7109375" customWidth="1"/>
    <col min="7" max="7" width="9.5703125" customWidth="1"/>
    <col min="11" max="11" width="7.85546875" customWidth="1"/>
  </cols>
  <sheetData>
    <row r="1" spans="1:17" ht="18.75">
      <c r="A1" s="444" t="s">
        <v>71</v>
      </c>
      <c r="B1" s="444"/>
      <c r="C1" s="444"/>
      <c r="D1" s="444"/>
      <c r="E1" s="444"/>
      <c r="F1" s="1"/>
      <c r="G1" s="1"/>
      <c r="H1" s="1"/>
    </row>
    <row r="2" spans="1:17" ht="18.75">
      <c r="A2" s="434" t="s">
        <v>232</v>
      </c>
      <c r="B2" s="434"/>
      <c r="C2" s="434"/>
      <c r="D2" s="434"/>
      <c r="E2" s="434"/>
      <c r="F2" s="1"/>
      <c r="G2" s="1"/>
      <c r="H2" s="1"/>
    </row>
    <row r="3" spans="1:17" ht="19.5" thickBot="1">
      <c r="A3" s="2" t="s">
        <v>29</v>
      </c>
      <c r="B3" s="2"/>
      <c r="C3" s="2"/>
      <c r="D3" s="2"/>
      <c r="E3" s="2"/>
      <c r="F3" s="1"/>
      <c r="G3" s="1"/>
      <c r="H3" s="1"/>
    </row>
    <row r="4" spans="1:17" ht="33" customHeight="1" thickBot="1">
      <c r="A4" s="439" t="s">
        <v>1</v>
      </c>
      <c r="B4" s="445" t="s">
        <v>2</v>
      </c>
      <c r="C4" s="445" t="s">
        <v>3</v>
      </c>
      <c r="D4" s="447" t="s">
        <v>4</v>
      </c>
      <c r="E4" s="447"/>
      <c r="F4" s="448"/>
      <c r="G4" s="439" t="s">
        <v>8</v>
      </c>
      <c r="H4" s="441" t="s">
        <v>13</v>
      </c>
      <c r="I4" s="442"/>
      <c r="J4" s="442"/>
      <c r="K4" s="443"/>
      <c r="L4" s="441" t="s">
        <v>14</v>
      </c>
      <c r="M4" s="442"/>
      <c r="N4" s="442"/>
      <c r="O4" s="442"/>
      <c r="P4" s="442"/>
      <c r="Q4" s="443"/>
    </row>
    <row r="5" spans="1:17" ht="23.25" customHeight="1" thickBot="1">
      <c r="A5" s="440"/>
      <c r="B5" s="446"/>
      <c r="C5" s="446"/>
      <c r="D5" s="9" t="s">
        <v>5</v>
      </c>
      <c r="E5" s="8" t="s">
        <v>6</v>
      </c>
      <c r="F5" s="9" t="s">
        <v>7</v>
      </c>
      <c r="G5" s="440"/>
      <c r="H5" s="50" t="s">
        <v>11</v>
      </c>
      <c r="I5" s="14" t="s">
        <v>12</v>
      </c>
      <c r="J5" s="80" t="s">
        <v>10</v>
      </c>
      <c r="K5" s="11" t="s">
        <v>9</v>
      </c>
      <c r="L5" s="9" t="s">
        <v>15</v>
      </c>
      <c r="M5" s="8" t="s">
        <v>16</v>
      </c>
      <c r="N5" s="8" t="s">
        <v>17</v>
      </c>
      <c r="O5" s="9" t="s">
        <v>18</v>
      </c>
      <c r="P5" s="14" t="s">
        <v>49</v>
      </c>
      <c r="Q5" s="11" t="s">
        <v>50</v>
      </c>
    </row>
    <row r="6" spans="1:17" ht="20.25" customHeight="1" thickBot="1">
      <c r="A6" s="3"/>
      <c r="B6" s="12" t="s">
        <v>30</v>
      </c>
      <c r="C6" s="3"/>
      <c r="D6" s="5"/>
      <c r="E6" s="3"/>
      <c r="F6" s="5"/>
      <c r="G6" s="3"/>
      <c r="H6" s="10"/>
      <c r="I6" s="3"/>
      <c r="J6" s="6"/>
      <c r="K6" s="6"/>
      <c r="L6" s="5"/>
      <c r="M6" s="3"/>
      <c r="N6" s="3"/>
      <c r="O6" s="5"/>
      <c r="P6" s="3"/>
      <c r="Q6" s="6"/>
    </row>
    <row r="7" spans="1:17" ht="15.75" customHeight="1" thickBot="1">
      <c r="A7" s="60">
        <v>3</v>
      </c>
      <c r="B7" s="133" t="s">
        <v>72</v>
      </c>
      <c r="C7" s="60">
        <v>50</v>
      </c>
      <c r="D7" s="406">
        <v>7</v>
      </c>
      <c r="E7" s="60">
        <v>4.7</v>
      </c>
      <c r="F7" s="61">
        <v>15.9</v>
      </c>
      <c r="G7" s="60">
        <v>69.099999999999994</v>
      </c>
      <c r="H7" s="95">
        <v>0.01</v>
      </c>
      <c r="I7" s="61">
        <v>0</v>
      </c>
      <c r="J7" s="96">
        <v>0.3</v>
      </c>
      <c r="K7" s="407">
        <v>145</v>
      </c>
      <c r="L7" s="61">
        <v>136.1</v>
      </c>
      <c r="M7" s="60">
        <v>95.8</v>
      </c>
      <c r="N7" s="60">
        <v>13.5</v>
      </c>
      <c r="O7" s="406">
        <v>0.9</v>
      </c>
      <c r="P7" s="60">
        <v>0.6</v>
      </c>
      <c r="Q7" s="407">
        <v>1.3</v>
      </c>
    </row>
    <row r="8" spans="1:17" ht="15.75" thickBot="1">
      <c r="A8" s="60">
        <v>302</v>
      </c>
      <c r="B8" s="94" t="s">
        <v>186</v>
      </c>
      <c r="C8" s="60" t="s">
        <v>74</v>
      </c>
      <c r="D8" s="406">
        <v>9.5</v>
      </c>
      <c r="E8" s="60">
        <v>10.75</v>
      </c>
      <c r="F8" s="61">
        <v>11.45</v>
      </c>
      <c r="G8" s="60">
        <f>(D8+F8)*4+E8*9</f>
        <v>180.55</v>
      </c>
      <c r="H8" s="95">
        <v>0.27</v>
      </c>
      <c r="I8" s="61">
        <v>1.3</v>
      </c>
      <c r="J8" s="96">
        <v>0.5</v>
      </c>
      <c r="K8" s="407">
        <v>195.3</v>
      </c>
      <c r="L8" s="15">
        <v>121.29</v>
      </c>
      <c r="M8" s="14">
        <v>0</v>
      </c>
      <c r="N8" s="14">
        <v>14</v>
      </c>
      <c r="O8" s="408">
        <v>0.13</v>
      </c>
      <c r="P8" s="14">
        <v>0</v>
      </c>
      <c r="Q8" s="409">
        <v>0</v>
      </c>
    </row>
    <row r="9" spans="1:17" ht="15.75" thickBot="1">
      <c r="A9" s="60" t="s">
        <v>81</v>
      </c>
      <c r="B9" s="94" t="s">
        <v>82</v>
      </c>
      <c r="C9" s="60">
        <v>200</v>
      </c>
      <c r="D9" s="363">
        <v>1.4</v>
      </c>
      <c r="E9" s="60">
        <v>1.6</v>
      </c>
      <c r="F9" s="61">
        <v>16.399999999999999</v>
      </c>
      <c r="G9" s="60">
        <f>(D9+F9)*4+E9*9</f>
        <v>85.6</v>
      </c>
      <c r="H9" s="95">
        <v>0</v>
      </c>
      <c r="I9" s="61">
        <v>0</v>
      </c>
      <c r="J9" s="96">
        <v>0</v>
      </c>
      <c r="K9" s="364">
        <v>0</v>
      </c>
      <c r="L9" s="61">
        <v>66</v>
      </c>
      <c r="M9" s="60">
        <v>53.2</v>
      </c>
      <c r="N9" s="60">
        <v>12</v>
      </c>
      <c r="O9" s="363">
        <v>0.9</v>
      </c>
      <c r="P9" s="60">
        <v>0.1</v>
      </c>
      <c r="Q9" s="364">
        <v>4</v>
      </c>
    </row>
    <row r="10" spans="1:17" ht="18" customHeight="1">
      <c r="A10" s="19" t="s">
        <v>54</v>
      </c>
      <c r="B10" s="18" t="s">
        <v>55</v>
      </c>
      <c r="C10" s="19">
        <v>60</v>
      </c>
      <c r="D10" s="20">
        <v>3.78</v>
      </c>
      <c r="E10" s="19">
        <v>1.02</v>
      </c>
      <c r="F10" s="20">
        <v>24.9</v>
      </c>
      <c r="G10" s="19">
        <f>(F10+D10)*4+E10*9</f>
        <v>123.9</v>
      </c>
      <c r="H10" s="20">
        <v>9.6000000000000002E-2</v>
      </c>
      <c r="I10" s="19">
        <v>0</v>
      </c>
      <c r="J10" s="21">
        <v>0.78</v>
      </c>
      <c r="K10" s="21">
        <v>0</v>
      </c>
      <c r="L10" s="20">
        <v>13.8</v>
      </c>
      <c r="M10" s="19">
        <v>53.4</v>
      </c>
      <c r="N10" s="19">
        <v>20.399999999999999</v>
      </c>
      <c r="O10" s="20">
        <v>0</v>
      </c>
      <c r="P10" s="19">
        <v>0.44</v>
      </c>
      <c r="Q10" s="21">
        <v>1.92</v>
      </c>
    </row>
    <row r="11" spans="1:17" ht="17.25" customHeight="1" thickBot="1">
      <c r="A11" s="176" t="s">
        <v>54</v>
      </c>
      <c r="B11" s="37" t="s">
        <v>116</v>
      </c>
      <c r="C11" s="176" t="s">
        <v>100</v>
      </c>
      <c r="D11" s="176">
        <v>0.5</v>
      </c>
      <c r="E11" s="176">
        <v>0.1</v>
      </c>
      <c r="F11" s="176">
        <v>10.1</v>
      </c>
      <c r="G11" s="176">
        <f t="shared" ref="G11" si="0">(F11+D11)*4+E11*9</f>
        <v>43.3</v>
      </c>
      <c r="H11" s="176">
        <v>0.1</v>
      </c>
      <c r="I11" s="176">
        <v>0</v>
      </c>
      <c r="J11" s="176">
        <v>0.1</v>
      </c>
      <c r="K11" s="176">
        <v>0</v>
      </c>
      <c r="L11" s="176">
        <v>7</v>
      </c>
      <c r="M11" s="176">
        <v>7</v>
      </c>
      <c r="N11" s="176">
        <v>4</v>
      </c>
      <c r="O11" s="176">
        <v>1.4</v>
      </c>
      <c r="P11" s="176">
        <v>0.15</v>
      </c>
      <c r="Q11" s="176">
        <v>2</v>
      </c>
    </row>
    <row r="12" spans="1:17" ht="16.5" customHeight="1" thickBot="1">
      <c r="A12" s="264"/>
      <c r="B12" s="265" t="s">
        <v>19</v>
      </c>
      <c r="C12" s="278">
        <v>720</v>
      </c>
      <c r="D12" s="279">
        <f>SUM(D7:D11)</f>
        <v>22.18</v>
      </c>
      <c r="E12" s="279">
        <f t="shared" ref="E12:Q12" si="1">SUM(E7:E11)</f>
        <v>18.170000000000002</v>
      </c>
      <c r="F12" s="279">
        <f t="shared" si="1"/>
        <v>78.75</v>
      </c>
      <c r="G12" s="279">
        <f t="shared" si="1"/>
        <v>502.45</v>
      </c>
      <c r="H12" s="279">
        <f t="shared" si="1"/>
        <v>0.47599999999999998</v>
      </c>
      <c r="I12" s="279">
        <f t="shared" si="1"/>
        <v>1.3</v>
      </c>
      <c r="J12" s="279">
        <f t="shared" si="1"/>
        <v>1.6800000000000002</v>
      </c>
      <c r="K12" s="279">
        <f t="shared" si="1"/>
        <v>340.3</v>
      </c>
      <c r="L12" s="279">
        <f t="shared" si="1"/>
        <v>344.19</v>
      </c>
      <c r="M12" s="279">
        <f t="shared" si="1"/>
        <v>209.4</v>
      </c>
      <c r="N12" s="279">
        <f t="shared" si="1"/>
        <v>63.9</v>
      </c>
      <c r="O12" s="279">
        <f t="shared" si="1"/>
        <v>3.33</v>
      </c>
      <c r="P12" s="279">
        <f t="shared" si="1"/>
        <v>1.2899999999999998</v>
      </c>
      <c r="Q12" s="279">
        <f t="shared" si="1"/>
        <v>9.2199999999999989</v>
      </c>
    </row>
    <row r="13" spans="1:17" ht="21" customHeight="1" thickBot="1">
      <c r="A13" s="4"/>
      <c r="B13" s="12" t="s">
        <v>31</v>
      </c>
      <c r="C13" s="81"/>
      <c r="D13" s="9"/>
      <c r="E13" s="8"/>
      <c r="F13" s="9"/>
      <c r="G13" s="8"/>
      <c r="H13" s="39"/>
      <c r="I13" s="29"/>
      <c r="J13" s="40"/>
      <c r="K13" s="40"/>
      <c r="L13" s="39"/>
      <c r="M13" s="29"/>
      <c r="N13" s="29"/>
      <c r="O13" s="39"/>
      <c r="P13" s="29"/>
      <c r="Q13" s="40"/>
    </row>
    <row r="14" spans="1:17" ht="15" customHeight="1" thickBot="1">
      <c r="A14" s="60">
        <v>3</v>
      </c>
      <c r="B14" s="133" t="s">
        <v>72</v>
      </c>
      <c r="C14" s="60">
        <v>50</v>
      </c>
      <c r="D14" s="406">
        <v>7</v>
      </c>
      <c r="E14" s="60">
        <v>4.7</v>
      </c>
      <c r="F14" s="61">
        <v>15.9</v>
      </c>
      <c r="G14" s="60">
        <v>69.099999999999994</v>
      </c>
      <c r="H14" s="95">
        <v>0.01</v>
      </c>
      <c r="I14" s="61">
        <v>0</v>
      </c>
      <c r="J14" s="96">
        <v>0.3</v>
      </c>
      <c r="K14" s="407">
        <v>145</v>
      </c>
      <c r="L14" s="61">
        <v>136.1</v>
      </c>
      <c r="M14" s="60">
        <v>95.8</v>
      </c>
      <c r="N14" s="60">
        <v>13.5</v>
      </c>
      <c r="O14" s="406">
        <v>0.9</v>
      </c>
      <c r="P14" s="60">
        <v>0.6</v>
      </c>
      <c r="Q14" s="407">
        <v>1.3</v>
      </c>
    </row>
    <row r="15" spans="1:17" ht="15" customHeight="1" thickBot="1">
      <c r="A15" s="60">
        <v>302</v>
      </c>
      <c r="B15" s="94" t="s">
        <v>186</v>
      </c>
      <c r="C15" s="60" t="s">
        <v>57</v>
      </c>
      <c r="D15" s="406">
        <v>11.8</v>
      </c>
      <c r="E15" s="60">
        <v>13.3</v>
      </c>
      <c r="F15" s="61">
        <v>14.2</v>
      </c>
      <c r="G15" s="60">
        <f>(D15+F15)*4+E15*9</f>
        <v>223.7</v>
      </c>
      <c r="H15" s="95">
        <v>0.27</v>
      </c>
      <c r="I15" s="61">
        <v>1.3</v>
      </c>
      <c r="J15" s="96">
        <v>0.5</v>
      </c>
      <c r="K15" s="407">
        <v>195.3</v>
      </c>
      <c r="L15" s="15">
        <v>121.29</v>
      </c>
      <c r="M15" s="14">
        <v>0</v>
      </c>
      <c r="N15" s="14">
        <v>14</v>
      </c>
      <c r="O15" s="408">
        <v>0.13</v>
      </c>
      <c r="P15" s="14">
        <v>0</v>
      </c>
      <c r="Q15" s="409">
        <v>0</v>
      </c>
    </row>
    <row r="16" spans="1:17" ht="14.25" customHeight="1" thickBot="1">
      <c r="A16" s="60" t="s">
        <v>81</v>
      </c>
      <c r="B16" s="94" t="s">
        <v>82</v>
      </c>
      <c r="C16" s="60">
        <v>200</v>
      </c>
      <c r="D16" s="363">
        <v>1.4</v>
      </c>
      <c r="E16" s="60">
        <v>1.6</v>
      </c>
      <c r="F16" s="61">
        <v>16.399999999999999</v>
      </c>
      <c r="G16" s="60">
        <f>(D16+F16)*4+E16*9</f>
        <v>85.6</v>
      </c>
      <c r="H16" s="95">
        <v>0</v>
      </c>
      <c r="I16" s="61">
        <v>0</v>
      </c>
      <c r="J16" s="96">
        <v>0</v>
      </c>
      <c r="K16" s="364">
        <v>0</v>
      </c>
      <c r="L16" s="61">
        <v>66</v>
      </c>
      <c r="M16" s="60">
        <v>53.2</v>
      </c>
      <c r="N16" s="60">
        <v>12</v>
      </c>
      <c r="O16" s="363">
        <v>0.9</v>
      </c>
      <c r="P16" s="60">
        <v>0.1</v>
      </c>
      <c r="Q16" s="364">
        <v>4</v>
      </c>
    </row>
    <row r="17" spans="1:17" ht="15.75" customHeight="1">
      <c r="A17" s="19" t="s">
        <v>54</v>
      </c>
      <c r="B17" s="18" t="s">
        <v>55</v>
      </c>
      <c r="C17" s="19">
        <v>60</v>
      </c>
      <c r="D17" s="20">
        <v>3.78</v>
      </c>
      <c r="E17" s="19">
        <v>1.02</v>
      </c>
      <c r="F17" s="20">
        <v>24.9</v>
      </c>
      <c r="G17" s="19">
        <f>(F17+D17)*4+E17*9</f>
        <v>123.9</v>
      </c>
      <c r="H17" s="20">
        <v>9.6000000000000002E-2</v>
      </c>
      <c r="I17" s="19">
        <v>0</v>
      </c>
      <c r="J17" s="21">
        <v>0.78</v>
      </c>
      <c r="K17" s="21">
        <v>0</v>
      </c>
      <c r="L17" s="20">
        <v>13.8</v>
      </c>
      <c r="M17" s="19">
        <v>53.4</v>
      </c>
      <c r="N17" s="19">
        <v>20.399999999999999</v>
      </c>
      <c r="O17" s="20">
        <v>0</v>
      </c>
      <c r="P17" s="19">
        <v>0.44</v>
      </c>
      <c r="Q17" s="21">
        <v>1.92</v>
      </c>
    </row>
    <row r="18" spans="1:17" ht="18.75" customHeight="1" thickBot="1">
      <c r="A18" s="176" t="s">
        <v>54</v>
      </c>
      <c r="B18" s="37" t="s">
        <v>116</v>
      </c>
      <c r="C18" s="176" t="s">
        <v>100</v>
      </c>
      <c r="D18" s="176">
        <v>0.5</v>
      </c>
      <c r="E18" s="176">
        <v>0.1</v>
      </c>
      <c r="F18" s="176">
        <v>10.1</v>
      </c>
      <c r="G18" s="176">
        <f t="shared" ref="G18" si="2">(F18+D18)*4+E18*9</f>
        <v>43.3</v>
      </c>
      <c r="H18" s="176">
        <v>0.1</v>
      </c>
      <c r="I18" s="176">
        <v>0</v>
      </c>
      <c r="J18" s="176">
        <v>0.1</v>
      </c>
      <c r="K18" s="176">
        <v>0</v>
      </c>
      <c r="L18" s="176">
        <v>7</v>
      </c>
      <c r="M18" s="176">
        <v>7</v>
      </c>
      <c r="N18" s="176">
        <v>4</v>
      </c>
      <c r="O18" s="176">
        <v>1.4</v>
      </c>
      <c r="P18" s="176">
        <v>0.15</v>
      </c>
      <c r="Q18" s="176">
        <v>2</v>
      </c>
    </row>
    <row r="19" spans="1:17" ht="15.75" customHeight="1" thickBot="1">
      <c r="A19" s="267"/>
      <c r="B19" s="268" t="s">
        <v>19</v>
      </c>
      <c r="C19" s="285">
        <v>770</v>
      </c>
      <c r="D19" s="286">
        <f>SUM(D14:D18)</f>
        <v>24.48</v>
      </c>
      <c r="E19" s="271">
        <f t="shared" ref="E19:Q19" si="3">SUM(E14:E18)</f>
        <v>20.720000000000002</v>
      </c>
      <c r="F19" s="271">
        <f t="shared" si="3"/>
        <v>81.5</v>
      </c>
      <c r="G19" s="271">
        <f t="shared" si="3"/>
        <v>545.59999999999991</v>
      </c>
      <c r="H19" s="271">
        <f t="shared" si="3"/>
        <v>0.47599999999999998</v>
      </c>
      <c r="I19" s="271">
        <f t="shared" si="3"/>
        <v>1.3</v>
      </c>
      <c r="J19" s="271">
        <f t="shared" si="3"/>
        <v>1.6800000000000002</v>
      </c>
      <c r="K19" s="271">
        <f t="shared" si="3"/>
        <v>340.3</v>
      </c>
      <c r="L19" s="271">
        <f t="shared" si="3"/>
        <v>344.19</v>
      </c>
      <c r="M19" s="271">
        <f t="shared" si="3"/>
        <v>209.4</v>
      </c>
      <c r="N19" s="271">
        <f t="shared" si="3"/>
        <v>63.9</v>
      </c>
      <c r="O19" s="271">
        <f t="shared" si="3"/>
        <v>3.33</v>
      </c>
      <c r="P19" s="271">
        <f t="shared" si="3"/>
        <v>1.2899999999999998</v>
      </c>
      <c r="Q19" s="272">
        <f t="shared" si="3"/>
        <v>9.2199999999999989</v>
      </c>
    </row>
    <row r="20" spans="1:17" ht="21.75" customHeight="1" thickBot="1">
      <c r="A20" s="4"/>
      <c r="B20" s="54" t="s">
        <v>21</v>
      </c>
      <c r="C20" s="4"/>
      <c r="D20" s="52"/>
      <c r="E20" s="4"/>
      <c r="F20" s="52"/>
      <c r="G20" s="4"/>
      <c r="H20" s="52"/>
      <c r="I20" s="4"/>
      <c r="J20" s="53"/>
      <c r="K20" s="53"/>
      <c r="L20" s="52"/>
      <c r="M20" s="4"/>
      <c r="N20" s="4"/>
      <c r="O20" s="52"/>
      <c r="P20" s="4"/>
      <c r="Q20" s="53"/>
    </row>
    <row r="21" spans="1:17" ht="19.5" customHeight="1" thickBot="1">
      <c r="A21" s="60">
        <v>133</v>
      </c>
      <c r="B21" s="94" t="s">
        <v>163</v>
      </c>
      <c r="C21" s="60" t="s">
        <v>175</v>
      </c>
      <c r="D21" s="115">
        <v>2.4</v>
      </c>
      <c r="E21" s="60">
        <v>2.4</v>
      </c>
      <c r="F21" s="115">
        <v>16.8</v>
      </c>
      <c r="G21" s="60">
        <f>(D21+F21)*4+E21*9</f>
        <v>98.399999999999991</v>
      </c>
      <c r="H21" s="115">
        <v>8.0000000000000002E-3</v>
      </c>
      <c r="I21" s="61">
        <v>0</v>
      </c>
      <c r="J21" s="96">
        <v>0</v>
      </c>
      <c r="K21" s="364">
        <v>0</v>
      </c>
      <c r="L21" s="115">
        <v>72</v>
      </c>
      <c r="M21" s="60">
        <v>59.2</v>
      </c>
      <c r="N21" s="60">
        <v>28</v>
      </c>
      <c r="O21" s="363">
        <v>0.04</v>
      </c>
      <c r="P21" s="60">
        <v>0.64</v>
      </c>
      <c r="Q21" s="364">
        <v>14.08</v>
      </c>
    </row>
    <row r="22" spans="1:17" ht="15.75" thickBot="1">
      <c r="A22" s="19" t="s">
        <v>227</v>
      </c>
      <c r="B22" s="7" t="s">
        <v>237</v>
      </c>
      <c r="C22" s="14">
        <v>90</v>
      </c>
      <c r="D22" s="297">
        <v>20.07</v>
      </c>
      <c r="E22" s="60">
        <v>19.62</v>
      </c>
      <c r="F22" s="297">
        <v>0.36</v>
      </c>
      <c r="G22" s="60">
        <f>(D22+F22)*4+E22*9</f>
        <v>258.3</v>
      </c>
      <c r="H22" s="298">
        <v>7.0000000000000007E-2</v>
      </c>
      <c r="I22" s="14">
        <v>7.74</v>
      </c>
      <c r="J22" s="299">
        <v>0.8</v>
      </c>
      <c r="K22" s="299">
        <v>72</v>
      </c>
      <c r="L22" s="298">
        <v>29.8</v>
      </c>
      <c r="M22" s="14">
        <v>260</v>
      </c>
      <c r="N22" s="14">
        <v>29.1</v>
      </c>
      <c r="O22" s="298">
        <v>3.6</v>
      </c>
      <c r="P22" s="14">
        <v>3.5</v>
      </c>
      <c r="Q22" s="299">
        <v>8.6999999999999993</v>
      </c>
    </row>
    <row r="23" spans="1:17" ht="17.25" customHeight="1" thickBot="1">
      <c r="A23" s="19" t="s">
        <v>191</v>
      </c>
      <c r="B23" s="339" t="s">
        <v>192</v>
      </c>
      <c r="C23" s="19">
        <v>150</v>
      </c>
      <c r="D23" s="202">
        <v>4.0999999999999996</v>
      </c>
      <c r="E23" s="97">
        <v>2.98</v>
      </c>
      <c r="F23" s="202">
        <v>21.3</v>
      </c>
      <c r="G23" s="19">
        <f>(D23+F23)*4+E23*9</f>
        <v>128.41999999999999</v>
      </c>
      <c r="H23" s="340">
        <v>94.5</v>
      </c>
      <c r="I23" s="341">
        <v>0</v>
      </c>
      <c r="J23" s="342">
        <v>1.8</v>
      </c>
      <c r="K23" s="21">
        <v>0</v>
      </c>
      <c r="L23" s="341">
        <v>16.5</v>
      </c>
      <c r="M23" s="19">
        <v>86</v>
      </c>
      <c r="N23" s="19">
        <v>28.5</v>
      </c>
      <c r="O23" s="20">
        <v>1.1000000000000001</v>
      </c>
      <c r="P23" s="19">
        <v>0</v>
      </c>
      <c r="Q23" s="21">
        <v>0</v>
      </c>
    </row>
    <row r="24" spans="1:17" ht="27" customHeight="1" thickBot="1">
      <c r="A24" s="329" t="s">
        <v>182</v>
      </c>
      <c r="B24" s="94" t="s">
        <v>181</v>
      </c>
      <c r="C24" s="60">
        <v>200</v>
      </c>
      <c r="D24" s="168">
        <v>0</v>
      </c>
      <c r="E24" s="14">
        <v>0</v>
      </c>
      <c r="F24" s="168">
        <v>24</v>
      </c>
      <c r="G24" s="19">
        <f>(D24+F24)*4+E24*9</f>
        <v>96</v>
      </c>
      <c r="H24" s="168">
        <v>0.3</v>
      </c>
      <c r="I24" s="14">
        <v>60</v>
      </c>
      <c r="J24" s="169">
        <v>0.13</v>
      </c>
      <c r="K24" s="169">
        <v>2.35</v>
      </c>
      <c r="L24" s="56">
        <v>0</v>
      </c>
      <c r="M24" s="57">
        <v>0</v>
      </c>
      <c r="N24" s="57">
        <v>0</v>
      </c>
      <c r="O24" s="56">
        <v>0</v>
      </c>
      <c r="P24" s="57">
        <v>0</v>
      </c>
      <c r="Q24" s="58">
        <v>0</v>
      </c>
    </row>
    <row r="25" spans="1:17" ht="5.25" customHeight="1" thickBot="1">
      <c r="A25" s="132"/>
      <c r="B25" s="89"/>
      <c r="C25" s="128"/>
      <c r="D25" s="99"/>
      <c r="E25" s="97"/>
      <c r="F25" s="202"/>
      <c r="G25" s="97"/>
      <c r="H25" s="202"/>
      <c r="I25" s="207"/>
      <c r="J25" s="208"/>
      <c r="K25" s="100"/>
      <c r="L25" s="202"/>
      <c r="M25" s="97"/>
      <c r="N25" s="97"/>
      <c r="O25" s="99"/>
      <c r="P25" s="97"/>
      <c r="Q25" s="100"/>
    </row>
    <row r="26" spans="1:17" ht="15.75" thickBot="1">
      <c r="A26" s="45" t="s">
        <v>54</v>
      </c>
      <c r="B26" s="46" t="s">
        <v>55</v>
      </c>
      <c r="C26" s="44">
        <v>10</v>
      </c>
      <c r="D26" s="335">
        <v>0.4</v>
      </c>
      <c r="E26" s="14">
        <v>0.15</v>
      </c>
      <c r="F26" s="335">
        <v>3.3</v>
      </c>
      <c r="G26" s="14">
        <f>(F26+D26)*4+E26*9</f>
        <v>16.149999999999999</v>
      </c>
      <c r="H26" s="335">
        <v>8.0000000000000002E-3</v>
      </c>
      <c r="I26" s="14">
        <v>0</v>
      </c>
      <c r="J26" s="336">
        <v>0.06</v>
      </c>
      <c r="K26" s="336">
        <v>0</v>
      </c>
      <c r="L26" s="335">
        <v>1.1499999999999999</v>
      </c>
      <c r="M26" s="14">
        <v>4.4000000000000004</v>
      </c>
      <c r="N26" s="14">
        <v>1.7</v>
      </c>
      <c r="O26" s="335">
        <v>0.1</v>
      </c>
      <c r="P26" s="14">
        <v>0.04</v>
      </c>
      <c r="Q26" s="336">
        <v>0.16</v>
      </c>
    </row>
    <row r="27" spans="1:17" ht="15.75" thickBot="1">
      <c r="A27" s="14" t="s">
        <v>54</v>
      </c>
      <c r="B27" s="7" t="s">
        <v>56</v>
      </c>
      <c r="C27" s="14">
        <v>48</v>
      </c>
      <c r="D27" s="335">
        <v>3.02</v>
      </c>
      <c r="E27" s="14">
        <v>0.82</v>
      </c>
      <c r="F27" s="335">
        <v>19.920000000000002</v>
      </c>
      <c r="G27" s="14">
        <f t="shared" ref="G27" si="4">(F27+D27)*4+E27*9</f>
        <v>99.14</v>
      </c>
      <c r="H27" s="335">
        <v>7.0000000000000007E-2</v>
      </c>
      <c r="I27" s="14">
        <v>0</v>
      </c>
      <c r="J27" s="336">
        <v>0.6</v>
      </c>
      <c r="K27" s="336">
        <v>0</v>
      </c>
      <c r="L27" s="335">
        <v>11.04</v>
      </c>
      <c r="M27" s="14">
        <v>42.7</v>
      </c>
      <c r="N27" s="14">
        <v>16.3</v>
      </c>
      <c r="O27" s="335">
        <v>0.96</v>
      </c>
      <c r="P27" s="14">
        <v>0.35</v>
      </c>
      <c r="Q27" s="336">
        <v>1.5</v>
      </c>
    </row>
    <row r="28" spans="1:17" ht="16.5" customHeight="1" thickBot="1">
      <c r="A28" s="264"/>
      <c r="B28" s="265" t="s">
        <v>19</v>
      </c>
      <c r="C28" s="266">
        <v>783</v>
      </c>
      <c r="D28" s="266">
        <f>SUM(D21:D27)</f>
        <v>29.99</v>
      </c>
      <c r="E28" s="266">
        <f t="shared" ref="E28:Q28" si="5">SUM(E21:E27)</f>
        <v>25.97</v>
      </c>
      <c r="F28" s="266">
        <f t="shared" si="5"/>
        <v>85.68</v>
      </c>
      <c r="G28" s="266">
        <f t="shared" si="5"/>
        <v>696.41</v>
      </c>
      <c r="H28" s="266">
        <f t="shared" si="5"/>
        <v>94.955999999999989</v>
      </c>
      <c r="I28" s="266">
        <f t="shared" si="5"/>
        <v>67.739999999999995</v>
      </c>
      <c r="J28" s="266">
        <f t="shared" si="5"/>
        <v>3.39</v>
      </c>
      <c r="K28" s="266">
        <f t="shared" si="5"/>
        <v>74.349999999999994</v>
      </c>
      <c r="L28" s="266">
        <f t="shared" si="5"/>
        <v>130.49</v>
      </c>
      <c r="M28" s="266">
        <f t="shared" si="5"/>
        <v>452.29999999999995</v>
      </c>
      <c r="N28" s="266">
        <f t="shared" si="5"/>
        <v>103.6</v>
      </c>
      <c r="O28" s="266">
        <f t="shared" si="5"/>
        <v>5.8</v>
      </c>
      <c r="P28" s="266">
        <f t="shared" si="5"/>
        <v>4.5299999999999994</v>
      </c>
      <c r="Q28" s="266">
        <f t="shared" si="5"/>
        <v>24.44</v>
      </c>
    </row>
    <row r="29" spans="1:17" ht="25.5" customHeight="1" thickBot="1">
      <c r="A29" s="3"/>
      <c r="B29" s="12" t="s">
        <v>22</v>
      </c>
      <c r="C29" s="3"/>
      <c r="D29" s="5"/>
      <c r="E29" s="3"/>
      <c r="F29" s="5"/>
      <c r="G29" s="3"/>
      <c r="H29" s="5"/>
      <c r="I29" s="3"/>
      <c r="J29" s="6"/>
      <c r="K29" s="6"/>
      <c r="L29" s="5"/>
      <c r="M29" s="3"/>
      <c r="N29" s="3"/>
      <c r="O29" s="5"/>
      <c r="P29" s="3"/>
      <c r="Q29" s="6"/>
    </row>
    <row r="30" spans="1:17" ht="15.75" thickBot="1">
      <c r="A30" s="60">
        <v>133</v>
      </c>
      <c r="B30" s="94" t="s">
        <v>163</v>
      </c>
      <c r="C30" s="60" t="s">
        <v>90</v>
      </c>
      <c r="D30" s="115">
        <v>3</v>
      </c>
      <c r="E30" s="60">
        <v>3</v>
      </c>
      <c r="F30" s="115">
        <v>21</v>
      </c>
      <c r="G30" s="60">
        <f>(D30+F30)*4+E30*9</f>
        <v>123</v>
      </c>
      <c r="H30" s="115">
        <v>0.01</v>
      </c>
      <c r="I30" s="61">
        <v>0</v>
      </c>
      <c r="J30" s="96">
        <v>0</v>
      </c>
      <c r="K30" s="364">
        <v>0</v>
      </c>
      <c r="L30" s="115">
        <v>90</v>
      </c>
      <c r="M30" s="60">
        <v>74</v>
      </c>
      <c r="N30" s="60">
        <v>35</v>
      </c>
      <c r="O30" s="363">
        <v>0.05</v>
      </c>
      <c r="P30" s="60">
        <v>0.8</v>
      </c>
      <c r="Q30" s="364">
        <v>17.600000000000001</v>
      </c>
    </row>
    <row r="31" spans="1:17" ht="15.75" thickBot="1">
      <c r="A31" s="19" t="s">
        <v>227</v>
      </c>
      <c r="B31" s="7" t="s">
        <v>237</v>
      </c>
      <c r="C31" s="14">
        <v>100</v>
      </c>
      <c r="D31" s="297">
        <v>22.3</v>
      </c>
      <c r="E31" s="60">
        <v>21.8</v>
      </c>
      <c r="F31" s="297">
        <v>0.4</v>
      </c>
      <c r="G31" s="60">
        <f>(D31+F31)*4+E31*9</f>
        <v>287</v>
      </c>
      <c r="H31" s="408">
        <v>7.0000000000000007E-2</v>
      </c>
      <c r="I31" s="14">
        <v>8.6</v>
      </c>
      <c r="J31" s="409">
        <v>0.9</v>
      </c>
      <c r="K31" s="409">
        <v>80</v>
      </c>
      <c r="L31" s="408">
        <v>33.1</v>
      </c>
      <c r="M31" s="14">
        <v>288.89999999999998</v>
      </c>
      <c r="N31" s="14">
        <v>32.299999999999997</v>
      </c>
      <c r="O31" s="408">
        <v>4</v>
      </c>
      <c r="P31" s="14">
        <v>3.9</v>
      </c>
      <c r="Q31" s="409">
        <v>9.6999999999999993</v>
      </c>
    </row>
    <row r="32" spans="1:17" ht="15.75" thickBot="1">
      <c r="A32" s="19" t="s">
        <v>191</v>
      </c>
      <c r="B32" s="339" t="s">
        <v>193</v>
      </c>
      <c r="C32" s="19">
        <v>180</v>
      </c>
      <c r="D32" s="202">
        <v>4.5</v>
      </c>
      <c r="E32" s="97">
        <v>3.5</v>
      </c>
      <c r="F32" s="202">
        <v>25.5</v>
      </c>
      <c r="G32" s="19">
        <f>(D32+F32)*4+E32*9</f>
        <v>151.5</v>
      </c>
      <c r="H32" s="340">
        <v>94.5</v>
      </c>
      <c r="I32" s="341">
        <v>0</v>
      </c>
      <c r="J32" s="342">
        <v>2</v>
      </c>
      <c r="K32" s="21">
        <v>0</v>
      </c>
      <c r="L32" s="341">
        <v>17.100000000000001</v>
      </c>
      <c r="M32" s="19">
        <v>90</v>
      </c>
      <c r="N32" s="19">
        <v>31.2</v>
      </c>
      <c r="O32" s="20">
        <v>2</v>
      </c>
      <c r="P32" s="19">
        <v>0</v>
      </c>
      <c r="Q32" s="21">
        <v>0</v>
      </c>
    </row>
    <row r="33" spans="1:18" ht="27.75" customHeight="1" thickBot="1">
      <c r="A33" s="329" t="s">
        <v>182</v>
      </c>
      <c r="B33" s="94" t="s">
        <v>181</v>
      </c>
      <c r="C33" s="60">
        <v>200</v>
      </c>
      <c r="D33" s="168">
        <v>0</v>
      </c>
      <c r="E33" s="14">
        <v>0</v>
      </c>
      <c r="F33" s="168">
        <v>24</v>
      </c>
      <c r="G33" s="14">
        <f>(F33+D33)*4+E33*9</f>
        <v>96</v>
      </c>
      <c r="H33" s="168">
        <v>0.3</v>
      </c>
      <c r="I33" s="14">
        <v>70</v>
      </c>
      <c r="J33" s="169">
        <v>0.13</v>
      </c>
      <c r="K33" s="169">
        <v>2.35</v>
      </c>
      <c r="L33" s="56">
        <v>0</v>
      </c>
      <c r="M33" s="57">
        <v>0</v>
      </c>
      <c r="N33" s="57">
        <v>0</v>
      </c>
      <c r="O33" s="56">
        <v>0</v>
      </c>
      <c r="P33" s="57">
        <v>0</v>
      </c>
      <c r="Q33" s="58">
        <v>0</v>
      </c>
    </row>
    <row r="34" spans="1:18" ht="3.75" customHeight="1" thickBot="1">
      <c r="A34" s="132"/>
      <c r="B34" s="89"/>
      <c r="C34" s="128"/>
      <c r="D34" s="99"/>
      <c r="E34" s="97"/>
      <c r="F34" s="202"/>
      <c r="G34" s="97"/>
      <c r="H34" s="202"/>
      <c r="I34" s="207"/>
      <c r="J34" s="208"/>
      <c r="K34" s="100"/>
      <c r="L34" s="202"/>
      <c r="M34" s="97"/>
      <c r="N34" s="97"/>
      <c r="O34" s="99"/>
      <c r="P34" s="97"/>
      <c r="Q34" s="100"/>
    </row>
    <row r="35" spans="1:18" ht="15.75" thickBot="1">
      <c r="A35" s="45" t="s">
        <v>54</v>
      </c>
      <c r="B35" s="46" t="s">
        <v>55</v>
      </c>
      <c r="C35" s="44">
        <v>40</v>
      </c>
      <c r="D35" s="20">
        <v>1.5</v>
      </c>
      <c r="E35" s="19">
        <v>0.6</v>
      </c>
      <c r="F35" s="20">
        <v>13.5</v>
      </c>
      <c r="G35" s="14">
        <f t="shared" ref="G35:G36" si="6">(F35+D35)*4+E35*9</f>
        <v>65.400000000000006</v>
      </c>
      <c r="H35" s="20">
        <v>3.2000000000000001E-2</v>
      </c>
      <c r="I35" s="19">
        <v>0</v>
      </c>
      <c r="J35" s="21">
        <v>0.26</v>
      </c>
      <c r="K35" s="21">
        <v>0</v>
      </c>
      <c r="L35" s="20">
        <v>4.5999999999999996</v>
      </c>
      <c r="M35" s="19">
        <v>17.8</v>
      </c>
      <c r="N35" s="19">
        <v>6.8</v>
      </c>
      <c r="O35" s="20">
        <v>0.4</v>
      </c>
      <c r="P35" s="19">
        <v>0.15</v>
      </c>
      <c r="Q35" s="21">
        <v>0.64</v>
      </c>
    </row>
    <row r="36" spans="1:18" ht="15.75" thickBot="1">
      <c r="A36" s="14" t="s">
        <v>54</v>
      </c>
      <c r="B36" s="7" t="s">
        <v>56</v>
      </c>
      <c r="C36" s="14">
        <v>72</v>
      </c>
      <c r="D36" s="335">
        <v>3.7</v>
      </c>
      <c r="E36" s="14">
        <v>0.9</v>
      </c>
      <c r="F36" s="335">
        <v>17.2</v>
      </c>
      <c r="G36" s="14">
        <f t="shared" si="6"/>
        <v>91.699999999999989</v>
      </c>
      <c r="H36" s="335">
        <v>0.105</v>
      </c>
      <c r="I36" s="14">
        <v>0</v>
      </c>
      <c r="J36" s="336">
        <v>0.9</v>
      </c>
      <c r="K36" s="336">
        <v>0</v>
      </c>
      <c r="L36" s="335">
        <v>16.5</v>
      </c>
      <c r="M36" s="14">
        <v>64.05</v>
      </c>
      <c r="N36" s="14">
        <v>24.45</v>
      </c>
      <c r="O36" s="335">
        <v>1.4</v>
      </c>
      <c r="P36" s="14">
        <v>0.53</v>
      </c>
      <c r="Q36" s="336">
        <v>2.2000000000000002</v>
      </c>
    </row>
    <row r="37" spans="1:18" ht="15.75" thickBot="1">
      <c r="A37" s="267"/>
      <c r="B37" s="268" t="s">
        <v>19</v>
      </c>
      <c r="C37" s="287">
        <v>927</v>
      </c>
      <c r="D37" s="288">
        <f t="shared" ref="D37:Q37" si="7">SUM(D30:D36)</f>
        <v>35</v>
      </c>
      <c r="E37" s="287">
        <f t="shared" si="7"/>
        <v>29.8</v>
      </c>
      <c r="F37" s="287">
        <f t="shared" si="7"/>
        <v>101.60000000000001</v>
      </c>
      <c r="G37" s="288">
        <f t="shared" si="7"/>
        <v>814.59999999999991</v>
      </c>
      <c r="H37" s="269">
        <f t="shared" si="7"/>
        <v>95.016999999999996</v>
      </c>
      <c r="I37" s="287">
        <f t="shared" si="7"/>
        <v>78.599999999999994</v>
      </c>
      <c r="J37" s="269">
        <f t="shared" si="7"/>
        <v>4.1900000000000004</v>
      </c>
      <c r="K37" s="287">
        <f t="shared" si="7"/>
        <v>82.35</v>
      </c>
      <c r="L37" s="287">
        <f t="shared" si="7"/>
        <v>161.29999999999998</v>
      </c>
      <c r="M37" s="288">
        <f t="shared" si="7"/>
        <v>534.75</v>
      </c>
      <c r="N37" s="287">
        <f t="shared" si="7"/>
        <v>129.75</v>
      </c>
      <c r="O37" s="287">
        <f t="shared" si="7"/>
        <v>7.85</v>
      </c>
      <c r="P37" s="287">
        <f t="shared" si="7"/>
        <v>5.3800000000000008</v>
      </c>
      <c r="Q37" s="287">
        <f t="shared" si="7"/>
        <v>30.14</v>
      </c>
    </row>
    <row r="38" spans="1:18" ht="6.75" customHeight="1">
      <c r="A38" s="3"/>
      <c r="B38" s="24"/>
      <c r="C38" s="24"/>
      <c r="D38" s="25"/>
      <c r="E38" s="24"/>
      <c r="F38" s="25"/>
      <c r="G38" s="24"/>
      <c r="H38" s="25"/>
      <c r="I38" s="24"/>
      <c r="J38" s="24"/>
      <c r="K38" s="26"/>
      <c r="L38" s="25"/>
      <c r="M38" s="24"/>
      <c r="N38" s="24"/>
      <c r="O38" s="26"/>
      <c r="P38" s="26"/>
      <c r="Q38" s="26"/>
      <c r="R38" s="27"/>
    </row>
    <row r="39" spans="1:18" ht="6" customHeight="1" thickBot="1">
      <c r="A39" s="3"/>
      <c r="B39" s="24"/>
      <c r="C39" s="24"/>
      <c r="D39" s="25"/>
      <c r="E39" s="24"/>
      <c r="F39" s="25"/>
      <c r="G39" s="24"/>
      <c r="H39" s="25"/>
      <c r="I39" s="24"/>
      <c r="J39" s="24"/>
      <c r="K39" s="26"/>
      <c r="L39" s="25"/>
      <c r="M39" s="24"/>
      <c r="N39" s="24"/>
      <c r="O39" s="26"/>
      <c r="P39" s="26"/>
      <c r="Q39" s="26"/>
      <c r="R39" s="27"/>
    </row>
    <row r="40" spans="1:18" ht="21" customHeight="1" thickBot="1">
      <c r="A40" s="264"/>
      <c r="B40" s="219" t="s">
        <v>134</v>
      </c>
      <c r="C40" s="264"/>
      <c r="D40" s="290">
        <f>D28+D12</f>
        <v>52.17</v>
      </c>
      <c r="E40" s="264">
        <f>E28+E12</f>
        <v>44.14</v>
      </c>
      <c r="F40" s="290">
        <f>F28+F12</f>
        <v>164.43</v>
      </c>
      <c r="G40" s="264">
        <f t="shared" ref="G40:Q40" si="8">G28+G12</f>
        <v>1198.8599999999999</v>
      </c>
      <c r="H40" s="290">
        <f t="shared" si="8"/>
        <v>95.431999999999988</v>
      </c>
      <c r="I40" s="264">
        <f t="shared" si="8"/>
        <v>69.039999999999992</v>
      </c>
      <c r="J40" s="290">
        <f t="shared" si="8"/>
        <v>5.07</v>
      </c>
      <c r="K40" s="264">
        <f t="shared" si="8"/>
        <v>414.65</v>
      </c>
      <c r="L40" s="290">
        <f t="shared" si="8"/>
        <v>474.68</v>
      </c>
      <c r="M40" s="264">
        <f t="shared" si="8"/>
        <v>661.69999999999993</v>
      </c>
      <c r="N40" s="290">
        <f t="shared" si="8"/>
        <v>167.5</v>
      </c>
      <c r="O40" s="264">
        <f t="shared" si="8"/>
        <v>9.129999999999999</v>
      </c>
      <c r="P40" s="290">
        <f t="shared" si="8"/>
        <v>5.8199999999999994</v>
      </c>
      <c r="Q40" s="264">
        <f t="shared" si="8"/>
        <v>33.659999999999997</v>
      </c>
      <c r="R40" s="27"/>
    </row>
    <row r="41" spans="1:18" ht="19.5" customHeight="1" thickBot="1">
      <c r="A41" s="276"/>
      <c r="B41" s="238" t="s">
        <v>155</v>
      </c>
      <c r="C41" s="277"/>
      <c r="D41" s="291">
        <f>D37+D19</f>
        <v>59.480000000000004</v>
      </c>
      <c r="E41" s="291">
        <f t="shared" ref="E41:Q41" si="9">E37+E19</f>
        <v>50.52</v>
      </c>
      <c r="F41" s="291">
        <f t="shared" si="9"/>
        <v>183.10000000000002</v>
      </c>
      <c r="G41" s="291">
        <f t="shared" si="9"/>
        <v>1360.1999999999998</v>
      </c>
      <c r="H41" s="291">
        <f t="shared" si="9"/>
        <v>95.492999999999995</v>
      </c>
      <c r="I41" s="291">
        <f t="shared" si="9"/>
        <v>79.899999999999991</v>
      </c>
      <c r="J41" s="291">
        <f t="shared" si="9"/>
        <v>5.870000000000001</v>
      </c>
      <c r="K41" s="291">
        <f t="shared" si="9"/>
        <v>422.65</v>
      </c>
      <c r="L41" s="291">
        <f t="shared" si="9"/>
        <v>505.49</v>
      </c>
      <c r="M41" s="291">
        <f t="shared" si="9"/>
        <v>744.15</v>
      </c>
      <c r="N41" s="291">
        <f t="shared" si="9"/>
        <v>193.65</v>
      </c>
      <c r="O41" s="291">
        <f t="shared" si="9"/>
        <v>11.18</v>
      </c>
      <c r="P41" s="291">
        <f t="shared" si="9"/>
        <v>6.6700000000000008</v>
      </c>
      <c r="Q41" s="291">
        <f t="shared" si="9"/>
        <v>39.36</v>
      </c>
      <c r="R41" s="27"/>
    </row>
    <row r="42" spans="1:18"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79"/>
      <c r="P42" s="79"/>
      <c r="Q42" s="27"/>
      <c r="R42" s="27"/>
    </row>
    <row r="43" spans="1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2:18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</sheetData>
  <mergeCells count="10">
    <mergeCell ref="G4:G5"/>
    <mergeCell ref="H4:K4"/>
    <mergeCell ref="L4:Q4"/>
    <mergeCell ref="B42:N42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workbookViewId="0">
      <selection activeCell="A5" sqref="A5"/>
    </sheetView>
  </sheetViews>
  <sheetFormatPr defaultRowHeight="15"/>
  <cols>
    <col min="1" max="1" width="131.7109375" customWidth="1"/>
  </cols>
  <sheetData>
    <row r="1" spans="1:6" ht="47.25" customHeight="1">
      <c r="A1" s="36" t="s">
        <v>34</v>
      </c>
    </row>
    <row r="2" spans="1:6" ht="0.75" customHeight="1">
      <c r="A2" s="34" t="s">
        <v>32</v>
      </c>
    </row>
    <row r="3" spans="1:6" ht="48" customHeight="1">
      <c r="A3" s="35" t="s">
        <v>33</v>
      </c>
      <c r="C3" s="5"/>
      <c r="D3" s="5"/>
      <c r="E3" s="5"/>
      <c r="F3" s="5"/>
    </row>
    <row r="4" spans="1:6" ht="56.25" customHeight="1">
      <c r="A4" s="35" t="s">
        <v>35</v>
      </c>
    </row>
    <row r="5" spans="1:6" ht="56.25" customHeight="1">
      <c r="A5" s="35" t="s">
        <v>36</v>
      </c>
    </row>
    <row r="6" spans="1:6" ht="75" customHeight="1">
      <c r="A6" s="35" t="s">
        <v>158</v>
      </c>
    </row>
    <row r="7" spans="1:6" ht="59.25" customHeight="1">
      <c r="A7" s="35" t="s">
        <v>228</v>
      </c>
    </row>
    <row r="8" spans="1:6" ht="51" customHeight="1">
      <c r="A8" s="35" t="s">
        <v>159</v>
      </c>
    </row>
    <row r="9" spans="1:6" ht="43.5" customHeight="1">
      <c r="A9" s="410" t="s">
        <v>229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H23" sqref="H23"/>
    </sheetView>
  </sheetViews>
  <sheetFormatPr defaultRowHeight="15"/>
  <cols>
    <col min="1" max="1" width="24.140625" customWidth="1"/>
    <col min="2" max="2" width="7.28515625" customWidth="1"/>
    <col min="3" max="3" width="19.42578125" customWidth="1"/>
    <col min="18" max="18" width="9.5703125" bestFit="1" customWidth="1"/>
    <col min="19" max="19" width="0.28515625" customWidth="1"/>
    <col min="22" max="22" width="14.5703125" customWidth="1"/>
    <col min="23" max="23" width="14.28515625" customWidth="1"/>
    <col min="24" max="24" width="14.85546875" customWidth="1"/>
  </cols>
  <sheetData>
    <row r="1" spans="1:24" ht="23.25">
      <c r="A1" s="450" t="s">
        <v>129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24">
      <c r="H2">
        <v>2021</v>
      </c>
    </row>
    <row r="3" spans="1:24" ht="15.75" thickBot="1"/>
    <row r="4" spans="1:24" ht="57" customHeight="1" thickBot="1">
      <c r="A4" s="38" t="s">
        <v>37</v>
      </c>
      <c r="B4" s="37" t="s">
        <v>38</v>
      </c>
      <c r="C4" s="38" t="s">
        <v>161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1" t="s">
        <v>47</v>
      </c>
      <c r="Q4" s="7">
        <v>12</v>
      </c>
      <c r="R4" s="42" t="s">
        <v>176</v>
      </c>
      <c r="T4" s="439" t="s">
        <v>122</v>
      </c>
      <c r="U4" s="452"/>
      <c r="V4" s="452"/>
      <c r="W4" s="452"/>
      <c r="X4" s="453"/>
    </row>
    <row r="5" spans="1:24" ht="15.75" thickBot="1">
      <c r="A5" s="37" t="s">
        <v>39</v>
      </c>
      <c r="B5" s="37"/>
      <c r="C5" s="37"/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37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/>
      <c r="Q5" s="43"/>
      <c r="R5" s="37"/>
      <c r="T5" s="7" t="s">
        <v>40</v>
      </c>
      <c r="U5" s="343">
        <v>77</v>
      </c>
      <c r="V5" s="7" t="s">
        <v>120</v>
      </c>
      <c r="W5" s="344" t="s">
        <v>194</v>
      </c>
      <c r="X5" s="7" t="s">
        <v>135</v>
      </c>
    </row>
    <row r="6" spans="1:24" ht="15.75" thickBot="1">
      <c r="A6" s="37" t="s">
        <v>40</v>
      </c>
      <c r="B6" s="37" t="s">
        <v>41</v>
      </c>
      <c r="C6" s="37" t="s">
        <v>135</v>
      </c>
      <c r="D6" s="37">
        <f>'1 день'!D42</f>
        <v>39.400000000000006</v>
      </c>
      <c r="E6" s="37">
        <f>'2 день'!D36</f>
        <v>39.75</v>
      </c>
      <c r="F6" s="37">
        <f>'3 день'!D42</f>
        <v>45.86</v>
      </c>
      <c r="G6" s="37">
        <f>'4 день '!D40</f>
        <v>41.78</v>
      </c>
      <c r="H6" s="37">
        <f>'5 день'!D38</f>
        <v>45.44</v>
      </c>
      <c r="I6" s="37">
        <f>'6 день'!D40</f>
        <v>49.150000000000006</v>
      </c>
      <c r="J6" s="37">
        <f>'7 день'!D36</f>
        <v>49.769999999999996</v>
      </c>
      <c r="K6" s="37">
        <f>'8 день '!D36</f>
        <v>47.1</v>
      </c>
      <c r="L6" s="37">
        <f>'9  день '!D40</f>
        <v>53.910000000000004</v>
      </c>
      <c r="M6" s="37">
        <f>'10  день'!D37</f>
        <v>41.04</v>
      </c>
      <c r="N6" s="37">
        <f>'11 день'!D42</f>
        <v>48.429999999999993</v>
      </c>
      <c r="O6" s="312">
        <f>'12 день'!D40</f>
        <v>52.17</v>
      </c>
      <c r="P6" s="37">
        <f>O6+N6+M6+L6+K6+J6+I6+H6+G6+F6+E6+D6</f>
        <v>553.79999999999995</v>
      </c>
      <c r="Q6" s="37">
        <f>P6/Q4</f>
        <v>46.15</v>
      </c>
      <c r="R6" s="138">
        <f>P6/12</f>
        <v>46.15</v>
      </c>
      <c r="T6" s="7" t="s">
        <v>42</v>
      </c>
      <c r="U6" s="5">
        <v>79</v>
      </c>
      <c r="V6" s="3" t="s">
        <v>125</v>
      </c>
      <c r="W6" s="6" t="s">
        <v>140</v>
      </c>
      <c r="X6" s="3" t="s">
        <v>136</v>
      </c>
    </row>
    <row r="7" spans="1:24" ht="15.75" thickBot="1">
      <c r="A7" s="37" t="s">
        <v>42</v>
      </c>
      <c r="B7" s="37" t="s">
        <v>41</v>
      </c>
      <c r="C7" s="37" t="s">
        <v>136</v>
      </c>
      <c r="D7" s="37">
        <f>'1 день'!E42</f>
        <v>41.45</v>
      </c>
      <c r="E7" s="37">
        <f>'2 день'!E36</f>
        <v>41.05</v>
      </c>
      <c r="F7" s="37">
        <f>'3 день'!E42</f>
        <v>40.06</v>
      </c>
      <c r="G7" s="37">
        <f>'4 день '!E40</f>
        <v>39.710000000000008</v>
      </c>
      <c r="H7" s="37">
        <f>'5 день'!E38</f>
        <v>43.800000000000004</v>
      </c>
      <c r="I7" s="37">
        <f>'6 день'!E40</f>
        <v>40.67</v>
      </c>
      <c r="J7" s="37">
        <f>'7 день'!E36</f>
        <v>36.6</v>
      </c>
      <c r="K7" s="37">
        <f>'8 день '!E36</f>
        <v>47.67</v>
      </c>
      <c r="L7" s="37">
        <f>'9  день '!E40</f>
        <v>52.230000000000004</v>
      </c>
      <c r="M7" s="37">
        <f>'10  день'!E37</f>
        <v>38.340000000000003</v>
      </c>
      <c r="N7" s="37">
        <f>'11 день'!E42</f>
        <v>43.260000000000005</v>
      </c>
      <c r="O7" s="312">
        <f>'12 день'!E40</f>
        <v>44.14</v>
      </c>
      <c r="P7" s="37">
        <f t="shared" ref="P7:P10" si="0">O7+N7+M7+L7+K7+J7+I7+H7+G7+F7+E7+D7</f>
        <v>508.98000000000008</v>
      </c>
      <c r="Q7" s="37">
        <f>P7/Q4</f>
        <v>42.415000000000006</v>
      </c>
      <c r="R7" s="138">
        <f t="shared" ref="R7:R10" si="1">P7/12</f>
        <v>42.415000000000006</v>
      </c>
      <c r="T7" s="7" t="s">
        <v>7</v>
      </c>
      <c r="U7" s="343">
        <v>335</v>
      </c>
      <c r="V7" s="7" t="s">
        <v>126</v>
      </c>
      <c r="W7" s="344" t="s">
        <v>141</v>
      </c>
      <c r="X7" s="7" t="s">
        <v>137</v>
      </c>
    </row>
    <row r="8" spans="1:24" ht="15.75" thickBot="1">
      <c r="A8" s="37" t="s">
        <v>43</v>
      </c>
      <c r="B8" s="37" t="s">
        <v>41</v>
      </c>
      <c r="C8" s="37" t="s">
        <v>137</v>
      </c>
      <c r="D8" s="37">
        <f>'1 день'!F42</f>
        <v>173.17000000000002</v>
      </c>
      <c r="E8" s="37">
        <f>'2 день'!F36</f>
        <v>207.04999999999998</v>
      </c>
      <c r="F8" s="37">
        <f>'3 день'!F42</f>
        <v>189.44</v>
      </c>
      <c r="G8" s="37">
        <f>'4 день '!F40</f>
        <v>148.79</v>
      </c>
      <c r="H8" s="37">
        <f>'5 день'!F38</f>
        <v>180.46</v>
      </c>
      <c r="I8" s="37">
        <f>'6 день'!F40</f>
        <v>166.18</v>
      </c>
      <c r="J8" s="37">
        <f>'7 день'!F36</f>
        <v>200.89</v>
      </c>
      <c r="K8" s="37">
        <f>'8 день '!F36</f>
        <v>201.5</v>
      </c>
      <c r="L8" s="37">
        <f>'9  день '!F40</f>
        <v>192.8</v>
      </c>
      <c r="M8" s="37">
        <f>'10  день'!F37</f>
        <v>194.74</v>
      </c>
      <c r="N8" s="37">
        <f>'11 день'!F42</f>
        <v>205.34</v>
      </c>
      <c r="O8" s="312">
        <f>'12 день'!F40</f>
        <v>164.43</v>
      </c>
      <c r="P8" s="37">
        <f t="shared" si="0"/>
        <v>2224.79</v>
      </c>
      <c r="Q8" s="37">
        <f>P8/Q4</f>
        <v>185.39916666666667</v>
      </c>
      <c r="R8" s="138">
        <f t="shared" si="1"/>
        <v>185.39916666666667</v>
      </c>
      <c r="T8" s="7" t="s">
        <v>123</v>
      </c>
      <c r="U8" s="343">
        <v>2350</v>
      </c>
      <c r="V8" s="7" t="s">
        <v>127</v>
      </c>
      <c r="W8" s="345" t="s">
        <v>142</v>
      </c>
      <c r="X8" s="346" t="s">
        <v>138</v>
      </c>
    </row>
    <row r="9" spans="1:24" ht="15.75" thickBot="1">
      <c r="A9" s="37" t="s">
        <v>8</v>
      </c>
      <c r="B9" s="37" t="s">
        <v>44</v>
      </c>
      <c r="C9" s="37" t="s">
        <v>138</v>
      </c>
      <c r="D9" s="37">
        <f>'1 день'!G42</f>
        <v>1223.3300000000002</v>
      </c>
      <c r="E9" s="37">
        <f>'2 день'!G36</f>
        <v>1356.6499999999999</v>
      </c>
      <c r="F9" s="37">
        <f>'3 день'!G42</f>
        <v>1236.94</v>
      </c>
      <c r="G9" s="37">
        <f>'4 день '!G40</f>
        <v>1119.67</v>
      </c>
      <c r="H9" s="37">
        <f>'5 день'!G38</f>
        <v>1297.8</v>
      </c>
      <c r="I9" s="37">
        <f>'6 день'!G40</f>
        <v>1227.3499999999999</v>
      </c>
      <c r="J9" s="37">
        <f>'7 день'!G36</f>
        <v>1332.04</v>
      </c>
      <c r="K9" s="37">
        <f>'8 день '!G36</f>
        <v>1423.4299999999998</v>
      </c>
      <c r="L9" s="37">
        <f>'9  день '!G40</f>
        <v>1456.91</v>
      </c>
      <c r="M9" s="37">
        <f>'10  день'!G37</f>
        <v>1223.3800000000001</v>
      </c>
      <c r="N9" s="37">
        <f>'11 день'!G42</f>
        <v>1404.42</v>
      </c>
      <c r="O9" s="312">
        <f>'12 день'!G40</f>
        <v>1198.8599999999999</v>
      </c>
      <c r="P9" s="37">
        <f t="shared" si="0"/>
        <v>15500.779999999999</v>
      </c>
      <c r="Q9" s="37">
        <f>P9/Q4</f>
        <v>1291.7316666666666</v>
      </c>
      <c r="R9" s="138">
        <f t="shared" si="1"/>
        <v>1291.7316666666666</v>
      </c>
      <c r="T9" s="7" t="s">
        <v>124</v>
      </c>
      <c r="U9" s="52">
        <v>60</v>
      </c>
      <c r="V9" s="4"/>
      <c r="W9" s="7"/>
      <c r="X9" s="53"/>
    </row>
    <row r="10" spans="1:24" ht="15.75" thickBot="1">
      <c r="A10" s="37" t="s">
        <v>45</v>
      </c>
      <c r="B10" s="37" t="s">
        <v>41</v>
      </c>
      <c r="C10" s="37">
        <v>60</v>
      </c>
      <c r="D10" s="37">
        <f>'1 день'!I42</f>
        <v>60</v>
      </c>
      <c r="E10" s="37">
        <f>'2 день'!I24</f>
        <v>60</v>
      </c>
      <c r="F10" s="37">
        <f>'3 день'!I42</f>
        <v>60</v>
      </c>
      <c r="G10" s="37">
        <f>'4 день '!I40</f>
        <v>61.3</v>
      </c>
      <c r="H10" s="37">
        <f>'5 день'!I38</f>
        <v>60</v>
      </c>
      <c r="I10" s="37">
        <f>'6 день'!I40</f>
        <v>60</v>
      </c>
      <c r="J10" s="37">
        <f>'7 день'!I36</f>
        <v>64.95</v>
      </c>
      <c r="K10" s="37">
        <f>'8 день '!I36</f>
        <v>60</v>
      </c>
      <c r="L10" s="37">
        <f>'9  день '!I40</f>
        <v>73.900000000000006</v>
      </c>
      <c r="M10" s="37">
        <f>'10  день'!I37</f>
        <v>60</v>
      </c>
      <c r="N10" s="37">
        <f>'11 день'!I42</f>
        <v>60</v>
      </c>
      <c r="O10" s="37">
        <f>'12 день'!I40</f>
        <v>69.039999999999992</v>
      </c>
      <c r="P10" s="37">
        <f t="shared" si="0"/>
        <v>749.18999999999994</v>
      </c>
      <c r="Q10" s="37">
        <f>P10/Q4</f>
        <v>62.432499999999997</v>
      </c>
      <c r="R10" s="138">
        <f t="shared" si="1"/>
        <v>62.432499999999997</v>
      </c>
      <c r="V10" s="346" t="s">
        <v>195</v>
      </c>
      <c r="W10" s="7" t="s">
        <v>196</v>
      </c>
      <c r="X10" s="7" t="s">
        <v>197</v>
      </c>
    </row>
    <row r="11" spans="1:2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24" ht="23.25">
      <c r="A12" s="451" t="s">
        <v>128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</row>
    <row r="13" spans="1:24">
      <c r="H13">
        <v>2021</v>
      </c>
    </row>
    <row r="14" spans="1:24" ht="15.75" thickBot="1"/>
    <row r="15" spans="1:24" ht="60" customHeight="1" thickBot="1">
      <c r="A15" s="38" t="s">
        <v>37</v>
      </c>
      <c r="B15" s="37" t="s">
        <v>38</v>
      </c>
      <c r="C15" s="38" t="s">
        <v>121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1" t="s">
        <v>47</v>
      </c>
      <c r="Q15" s="7">
        <v>12</v>
      </c>
      <c r="R15" s="42" t="s">
        <v>176</v>
      </c>
    </row>
    <row r="16" spans="1:24">
      <c r="A16" s="37" t="s">
        <v>39</v>
      </c>
      <c r="B16" s="37"/>
      <c r="C16" s="37"/>
      <c r="D16" s="37">
        <v>1</v>
      </c>
      <c r="E16" s="37">
        <v>2</v>
      </c>
      <c r="F16" s="37">
        <v>3</v>
      </c>
      <c r="G16" s="37">
        <v>4</v>
      </c>
      <c r="H16" s="37">
        <v>5</v>
      </c>
      <c r="I16" s="37">
        <v>6</v>
      </c>
      <c r="J16" s="37">
        <v>7</v>
      </c>
      <c r="K16" s="37">
        <v>8</v>
      </c>
      <c r="L16" s="37">
        <v>9</v>
      </c>
      <c r="M16" s="37">
        <v>10</v>
      </c>
      <c r="N16" s="37">
        <v>11</v>
      </c>
      <c r="O16" s="37">
        <v>12</v>
      </c>
      <c r="P16" s="37"/>
      <c r="Q16" s="43"/>
      <c r="R16" s="37"/>
    </row>
    <row r="17" spans="1:18">
      <c r="A17" s="37" t="s">
        <v>40</v>
      </c>
      <c r="B17" s="37" t="s">
        <v>41</v>
      </c>
      <c r="C17" s="37" t="s">
        <v>120</v>
      </c>
      <c r="D17" s="37">
        <f>'1 день'!D12</f>
        <v>13.38</v>
      </c>
      <c r="E17" s="37">
        <f>'2 день'!D10</f>
        <v>20.7</v>
      </c>
      <c r="F17" s="37">
        <f>'3 день'!D12</f>
        <v>24.41</v>
      </c>
      <c r="G17" s="37">
        <f>'4 день '!D12</f>
        <v>17.61</v>
      </c>
      <c r="H17" s="37">
        <f>'5 день'!D11</f>
        <v>18.7</v>
      </c>
      <c r="I17" s="37">
        <f>'6 день'!D12</f>
        <v>23.1</v>
      </c>
      <c r="J17" s="37">
        <f>'7 день'!D11</f>
        <v>19.369999999999997</v>
      </c>
      <c r="K17" s="37">
        <f>'8 день '!D10</f>
        <v>18.3</v>
      </c>
      <c r="L17" s="37">
        <f>'9  день '!D12</f>
        <v>21.07</v>
      </c>
      <c r="M17" s="37">
        <f>'10  день'!D11</f>
        <v>17.12</v>
      </c>
      <c r="N17" s="37">
        <f>'11 день'!D12</f>
        <v>26.86</v>
      </c>
      <c r="O17" s="37">
        <f>'12 день'!D12</f>
        <v>22.18</v>
      </c>
      <c r="P17" s="37">
        <f>O17+N17+M17+L17+K17+J17+I17+H17+G17+F17+E17+D17</f>
        <v>242.79999999999993</v>
      </c>
      <c r="Q17" s="37">
        <f>P17/Q15</f>
        <v>20.233333333333327</v>
      </c>
      <c r="R17" s="138">
        <f>P17/12</f>
        <v>20.233333333333327</v>
      </c>
    </row>
    <row r="18" spans="1:18">
      <c r="A18" s="37" t="s">
        <v>42</v>
      </c>
      <c r="B18" s="37" t="s">
        <v>41</v>
      </c>
      <c r="C18" s="37" t="s">
        <v>125</v>
      </c>
      <c r="D18" s="37">
        <f>'1 день'!E12</f>
        <v>13.97</v>
      </c>
      <c r="E18" s="37">
        <f>'2 день'!E10</f>
        <v>18</v>
      </c>
      <c r="F18" s="37">
        <f>'3 день'!E12</f>
        <v>20.71</v>
      </c>
      <c r="G18" s="37">
        <f>'4 день '!E12</f>
        <v>16.36</v>
      </c>
      <c r="H18" s="37">
        <f>'5 день'!E11</f>
        <v>21.1</v>
      </c>
      <c r="I18" s="37">
        <f>'6 день'!E12</f>
        <v>12.100000000000001</v>
      </c>
      <c r="J18" s="37">
        <f>'7 день'!E11</f>
        <v>19.220000000000002</v>
      </c>
      <c r="K18" s="37">
        <f>'8 день '!E10</f>
        <v>16.57</v>
      </c>
      <c r="L18" s="37">
        <f>'9  день '!E12</f>
        <v>21.220000000000002</v>
      </c>
      <c r="M18" s="37">
        <f>'10  день'!E11</f>
        <v>14.020000000000001</v>
      </c>
      <c r="N18" s="37">
        <f>'11 день'!E12</f>
        <v>19.84</v>
      </c>
      <c r="O18" s="37">
        <f>'12 день'!E12</f>
        <v>18.170000000000002</v>
      </c>
      <c r="P18" s="37">
        <f t="shared" ref="P18:P20" si="2">O18+N18+M18+L18+K18+J18+I18+H18+G18+F18+E18+D18</f>
        <v>211.28000000000003</v>
      </c>
      <c r="Q18" s="37">
        <f>P18/Q15</f>
        <v>17.606666666666669</v>
      </c>
      <c r="R18" s="138">
        <f t="shared" ref="R18:R20" si="3">P18/12</f>
        <v>17.606666666666669</v>
      </c>
    </row>
    <row r="19" spans="1:18">
      <c r="A19" s="37" t="s">
        <v>43</v>
      </c>
      <c r="B19" s="37" t="s">
        <v>41</v>
      </c>
      <c r="C19" s="37" t="s">
        <v>126</v>
      </c>
      <c r="D19" s="37">
        <f>'1 день'!F12</f>
        <v>70.850000000000009</v>
      </c>
      <c r="E19" s="37">
        <f>'2 день'!F10</f>
        <v>83.1</v>
      </c>
      <c r="F19" s="37">
        <f>'3 день'!F19</f>
        <v>99.300000000000011</v>
      </c>
      <c r="G19" s="37">
        <f>'4 день '!F12</f>
        <v>48.71</v>
      </c>
      <c r="H19" s="37">
        <f>'5 день'!F11</f>
        <v>76.900000000000006</v>
      </c>
      <c r="I19" s="37">
        <f>'6 день'!F12</f>
        <v>62.9</v>
      </c>
      <c r="J19" s="37">
        <f>'7 день'!F11</f>
        <v>79.679999999999993</v>
      </c>
      <c r="K19" s="37">
        <f>'8 день '!F10</f>
        <v>93.5</v>
      </c>
      <c r="L19" s="37">
        <f>'9  день '!F12</f>
        <v>89.97999999999999</v>
      </c>
      <c r="M19" s="37">
        <f>'10  день'!F11</f>
        <v>86.72</v>
      </c>
      <c r="N19" s="37">
        <f>'11 день'!F12</f>
        <v>107.2</v>
      </c>
      <c r="O19" s="37">
        <f>'12 день'!F12</f>
        <v>78.75</v>
      </c>
      <c r="P19" s="37">
        <f>O19+N19+M19+L19+K19+J19+I19+H19+G19+F19+E19+D19</f>
        <v>977.58999999999992</v>
      </c>
      <c r="Q19" s="37">
        <f>P19/Q15</f>
        <v>81.465833333333322</v>
      </c>
      <c r="R19" s="138">
        <f t="shared" si="3"/>
        <v>81.465833333333322</v>
      </c>
    </row>
    <row r="20" spans="1:18">
      <c r="A20" s="37" t="s">
        <v>8</v>
      </c>
      <c r="B20" s="37" t="s">
        <v>44</v>
      </c>
      <c r="C20" s="37" t="s">
        <v>127</v>
      </c>
      <c r="D20" s="37">
        <f>'1 день'!G12</f>
        <v>462.65</v>
      </c>
      <c r="E20" s="37">
        <f>'2 день'!G10</f>
        <v>577.19999999999993</v>
      </c>
      <c r="F20" s="37">
        <f>'3 день'!G12</f>
        <v>523.47</v>
      </c>
      <c r="G20" s="37">
        <f>'4 день '!G12</f>
        <v>412.52</v>
      </c>
      <c r="H20" s="37">
        <f>'5 день'!G11</f>
        <v>572.29999999999995</v>
      </c>
      <c r="I20" s="37">
        <f>'6 день'!G12</f>
        <v>452.9</v>
      </c>
      <c r="J20" s="37">
        <f>'7 день'!G11</f>
        <v>569.17999999999995</v>
      </c>
      <c r="K20" s="37">
        <f>'8 день '!G10</f>
        <v>596.33000000000004</v>
      </c>
      <c r="L20" s="37">
        <f>'9  день '!G12</f>
        <v>635.18000000000006</v>
      </c>
      <c r="M20" s="37">
        <f>'10  день'!G11</f>
        <v>476.74</v>
      </c>
      <c r="N20" s="37">
        <f>'11 день'!G12</f>
        <v>714.8</v>
      </c>
      <c r="O20" s="37">
        <f>'12 день'!G12</f>
        <v>502.45</v>
      </c>
      <c r="P20" s="37">
        <f t="shared" si="2"/>
        <v>6495.7199999999993</v>
      </c>
      <c r="Q20" s="37">
        <f>P20/Q15</f>
        <v>541.30999999999995</v>
      </c>
      <c r="R20" s="138">
        <f t="shared" si="3"/>
        <v>541.30999999999995</v>
      </c>
    </row>
    <row r="21" spans="1:18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23.25">
      <c r="A22" s="451" t="s">
        <v>46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</row>
    <row r="23" spans="1:18">
      <c r="H23">
        <v>2021</v>
      </c>
    </row>
    <row r="24" spans="1:18" ht="15.75" thickBot="1"/>
    <row r="25" spans="1:18" ht="57" customHeight="1" thickBot="1">
      <c r="A25" s="38" t="s">
        <v>37</v>
      </c>
      <c r="B25" s="37" t="s">
        <v>38</v>
      </c>
      <c r="C25" s="38" t="s">
        <v>160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41" t="s">
        <v>47</v>
      </c>
      <c r="Q25" s="7">
        <v>12</v>
      </c>
      <c r="R25" s="42" t="s">
        <v>176</v>
      </c>
    </row>
    <row r="26" spans="1:18">
      <c r="A26" s="37" t="s">
        <v>39</v>
      </c>
      <c r="B26" s="37"/>
      <c r="C26" s="37"/>
      <c r="D26" s="37">
        <v>1</v>
      </c>
      <c r="E26" s="37">
        <v>2</v>
      </c>
      <c r="F26" s="37">
        <v>3</v>
      </c>
      <c r="G26" s="37">
        <v>4</v>
      </c>
      <c r="H26" s="37">
        <v>5</v>
      </c>
      <c r="I26" s="37">
        <v>6</v>
      </c>
      <c r="J26" s="37">
        <v>7</v>
      </c>
      <c r="K26" s="37">
        <v>8</v>
      </c>
      <c r="L26" s="37">
        <v>9</v>
      </c>
      <c r="M26" s="37">
        <v>10</v>
      </c>
      <c r="N26" s="37">
        <v>11</v>
      </c>
      <c r="O26" s="37">
        <v>12</v>
      </c>
      <c r="P26" s="37"/>
      <c r="Q26" s="43"/>
      <c r="R26" s="37"/>
    </row>
    <row r="27" spans="1:18">
      <c r="A27" s="37" t="s">
        <v>40</v>
      </c>
      <c r="B27" s="37" t="s">
        <v>41</v>
      </c>
      <c r="C27" s="37" t="s">
        <v>139</v>
      </c>
      <c r="D27" s="37">
        <f>'1 день'!D29</f>
        <v>26.020000000000003</v>
      </c>
      <c r="E27" s="37">
        <f>'2 день'!D24</f>
        <v>19.049999999999997</v>
      </c>
      <c r="F27" s="37">
        <f>'3 день'!D29</f>
        <v>21.45</v>
      </c>
      <c r="G27" s="37">
        <f>'4 день '!D28</f>
        <v>24.169999999999998</v>
      </c>
      <c r="H27" s="37">
        <f>'5 день'!D26</f>
        <v>26.74</v>
      </c>
      <c r="I27" s="37">
        <f>'6 день'!D28</f>
        <v>26.05</v>
      </c>
      <c r="J27" s="37">
        <f>'7 день'!D25</f>
        <v>30.400000000000002</v>
      </c>
      <c r="K27" s="37">
        <f>'8 день '!D24</f>
        <v>28.8</v>
      </c>
      <c r="L27" s="37">
        <f>'9  день '!D28</f>
        <v>32.840000000000003</v>
      </c>
      <c r="M27" s="37">
        <f>'10  день'!D26</f>
        <v>23.919999999999998</v>
      </c>
      <c r="N27" s="37">
        <f>'11 день'!D29</f>
        <v>21.569999999999997</v>
      </c>
      <c r="O27" s="312">
        <f>'12 день'!D28</f>
        <v>29.99</v>
      </c>
      <c r="P27" s="37">
        <f t="shared" ref="P27:P31" si="4">O27+N27+M27+L27+K27+J27+I27+H27+G27+F27+E27+D27</f>
        <v>311</v>
      </c>
      <c r="Q27" s="37">
        <f t="shared" ref="Q27" si="5">P27/Q25</f>
        <v>25.916666666666668</v>
      </c>
      <c r="R27" s="138">
        <f>P27/12</f>
        <v>25.916666666666668</v>
      </c>
    </row>
    <row r="28" spans="1:18">
      <c r="A28" s="37" t="s">
        <v>42</v>
      </c>
      <c r="B28" s="37" t="s">
        <v>41</v>
      </c>
      <c r="C28" s="37" t="s">
        <v>140</v>
      </c>
      <c r="D28" s="37">
        <f>'1 день'!E29</f>
        <v>27.48</v>
      </c>
      <c r="E28" s="37">
        <f>'2 день'!E24</f>
        <v>23.049999999999997</v>
      </c>
      <c r="F28" s="37">
        <f>'3 день'!E29</f>
        <v>19.350000000000001</v>
      </c>
      <c r="G28" s="37">
        <f>'4 день '!E28</f>
        <v>23.350000000000005</v>
      </c>
      <c r="H28" s="37">
        <f>'5 день'!E26</f>
        <v>22.700000000000003</v>
      </c>
      <c r="I28" s="37">
        <f>'6 день'!E28</f>
        <v>28.569999999999997</v>
      </c>
      <c r="J28" s="37">
        <f>'7 день'!E25</f>
        <v>17.38</v>
      </c>
      <c r="K28" s="37">
        <f>'8 день '!E24</f>
        <v>31.1</v>
      </c>
      <c r="L28" s="37">
        <f>'9  день '!E28</f>
        <v>31.01</v>
      </c>
      <c r="M28" s="37">
        <f>'10  день'!E26</f>
        <v>24.32</v>
      </c>
      <c r="N28" s="37">
        <f>'11 день'!E29</f>
        <v>23.420000000000005</v>
      </c>
      <c r="O28" s="312">
        <f>'12 день'!E28</f>
        <v>25.97</v>
      </c>
      <c r="P28" s="37">
        <f t="shared" si="4"/>
        <v>297.70000000000005</v>
      </c>
      <c r="Q28" s="37">
        <f>P28/Q25</f>
        <v>24.808333333333337</v>
      </c>
      <c r="R28" s="138">
        <f t="shared" ref="R28:R31" si="6">P28/12</f>
        <v>24.808333333333337</v>
      </c>
    </row>
    <row r="29" spans="1:18">
      <c r="A29" s="37" t="s">
        <v>43</v>
      </c>
      <c r="B29" s="37" t="s">
        <v>41</v>
      </c>
      <c r="C29" s="37" t="s">
        <v>141</v>
      </c>
      <c r="D29" s="37">
        <f>'1 день'!F29</f>
        <v>102.32000000000002</v>
      </c>
      <c r="E29" s="37">
        <f>'2 день'!F24</f>
        <v>123.94999999999999</v>
      </c>
      <c r="F29" s="37">
        <f>'3 день'!F29</f>
        <v>113.38</v>
      </c>
      <c r="G29" s="37">
        <f>'4 день '!F28</f>
        <v>100.07999999999998</v>
      </c>
      <c r="H29" s="37">
        <f>'5 день'!F26</f>
        <v>103.56</v>
      </c>
      <c r="I29" s="37">
        <f>'6 день'!F28</f>
        <v>103.28000000000002</v>
      </c>
      <c r="J29" s="37">
        <f>'7 день'!F25</f>
        <v>121.21</v>
      </c>
      <c r="K29" s="37">
        <f>'8 день '!F24</f>
        <v>108</v>
      </c>
      <c r="L29" s="37">
        <f>'9  день '!F28</f>
        <v>102.82000000000001</v>
      </c>
      <c r="M29" s="37">
        <f>'10  день'!F26</f>
        <v>108.02</v>
      </c>
      <c r="N29" s="37">
        <f>'11 день'!F29</f>
        <v>98.14</v>
      </c>
      <c r="O29" s="312">
        <f>'12 день'!F28</f>
        <v>85.68</v>
      </c>
      <c r="P29" s="37">
        <f t="shared" si="4"/>
        <v>1270.44</v>
      </c>
      <c r="Q29" s="37">
        <f>P29/Q25</f>
        <v>105.87</v>
      </c>
      <c r="R29" s="138">
        <f t="shared" si="6"/>
        <v>105.87</v>
      </c>
    </row>
    <row r="30" spans="1:18">
      <c r="A30" s="37" t="s">
        <v>8</v>
      </c>
      <c r="B30" s="37" t="s">
        <v>44</v>
      </c>
      <c r="C30" s="37" t="s">
        <v>142</v>
      </c>
      <c r="D30" s="37">
        <f>'1 день'!G29</f>
        <v>760.68000000000018</v>
      </c>
      <c r="E30" s="37">
        <f>'2 день'!G24</f>
        <v>779.44999999999993</v>
      </c>
      <c r="F30" s="37">
        <f>'3 день'!G29</f>
        <v>713.47</v>
      </c>
      <c r="G30" s="37">
        <f>'4 день '!G28</f>
        <v>707.15</v>
      </c>
      <c r="H30" s="37">
        <f>'5 день'!G26</f>
        <v>725.5</v>
      </c>
      <c r="I30" s="37">
        <f>'6 день'!G28</f>
        <v>774.45</v>
      </c>
      <c r="J30" s="37">
        <f>'7 день'!G25</f>
        <v>762.86</v>
      </c>
      <c r="K30" s="37">
        <f>'8 день '!G24</f>
        <v>827.09999999999991</v>
      </c>
      <c r="L30" s="37">
        <f>'9  день '!G28</f>
        <v>821.73</v>
      </c>
      <c r="M30" s="37">
        <f>'10  день'!G26</f>
        <v>746.64</v>
      </c>
      <c r="N30" s="37">
        <f>'11 день'!G29</f>
        <v>689.62</v>
      </c>
      <c r="O30" s="312">
        <f>'12 день'!G28</f>
        <v>696.41</v>
      </c>
      <c r="P30" s="37">
        <f t="shared" si="4"/>
        <v>9005.06</v>
      </c>
      <c r="Q30" s="37">
        <f>P30/Q25</f>
        <v>750.42166666666662</v>
      </c>
      <c r="R30" s="138">
        <f t="shared" si="6"/>
        <v>750.42166666666662</v>
      </c>
    </row>
    <row r="31" spans="1:18">
      <c r="A31" s="37" t="s">
        <v>45</v>
      </c>
      <c r="B31" s="37" t="s">
        <v>41</v>
      </c>
      <c r="C31" s="37">
        <v>60</v>
      </c>
      <c r="D31" s="37">
        <f>'1 день'!I29</f>
        <v>60</v>
      </c>
      <c r="E31" s="37">
        <f>'2 день'!I24</f>
        <v>60</v>
      </c>
      <c r="F31" s="37">
        <f>'3 день'!I29</f>
        <v>60</v>
      </c>
      <c r="G31" s="37">
        <f>'4 день '!I28</f>
        <v>60</v>
      </c>
      <c r="H31" s="37">
        <f>'5 день'!I26</f>
        <v>60</v>
      </c>
      <c r="I31" s="37">
        <f>'6 день'!I28</f>
        <v>60</v>
      </c>
      <c r="J31" s="37">
        <f>'7 день'!I25</f>
        <v>64.95</v>
      </c>
      <c r="K31" s="37">
        <f>'8 день '!I24</f>
        <v>60</v>
      </c>
      <c r="L31" s="37">
        <f>'9  день '!I28</f>
        <v>73.900000000000006</v>
      </c>
      <c r="M31" s="37">
        <f>'10  день'!I26</f>
        <v>60</v>
      </c>
      <c r="N31" s="37">
        <f>'11 день'!I29</f>
        <v>60</v>
      </c>
      <c r="O31" s="37">
        <f>'12 день'!I28</f>
        <v>67.739999999999995</v>
      </c>
      <c r="P31" s="37">
        <f t="shared" si="4"/>
        <v>746.58999999999992</v>
      </c>
      <c r="Q31" s="37">
        <f>P31/Q25</f>
        <v>62.215833333333329</v>
      </c>
      <c r="R31" s="138">
        <f t="shared" si="6"/>
        <v>62.215833333333329</v>
      </c>
    </row>
  </sheetData>
  <mergeCells count="4">
    <mergeCell ref="A1:R1"/>
    <mergeCell ref="A12:R12"/>
    <mergeCell ref="A22:R22"/>
    <mergeCell ref="T4:X4"/>
  </mergeCells>
  <pageMargins left="0.31496062992125984" right="0.11811023622047245" top="0.35433070866141736" bottom="0.15748031496062992" header="0.11811023622047245" footer="0.11811023622047245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selection activeCell="I25" sqref="I25"/>
    </sheetView>
  </sheetViews>
  <sheetFormatPr defaultRowHeight="15"/>
  <cols>
    <col min="1" max="1" width="24.140625" customWidth="1"/>
    <col min="2" max="2" width="7.28515625" customWidth="1"/>
    <col min="3" max="3" width="19" customWidth="1"/>
    <col min="18" max="18" width="9.5703125" bestFit="1" customWidth="1"/>
    <col min="19" max="19" width="0.28515625" customWidth="1"/>
    <col min="22" max="22" width="13.28515625" customWidth="1"/>
    <col min="23" max="23" width="13.5703125" customWidth="1"/>
    <col min="24" max="24" width="14.42578125" customWidth="1"/>
    <col min="25" max="25" width="0.42578125" customWidth="1"/>
  </cols>
  <sheetData>
    <row r="1" spans="1:25" ht="23.25">
      <c r="A1" s="450" t="s">
        <v>61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25">
      <c r="H2">
        <v>2021</v>
      </c>
    </row>
    <row r="3" spans="1:25" ht="15.75" thickBot="1"/>
    <row r="4" spans="1:25" ht="62.25" customHeight="1" thickBot="1">
      <c r="A4" s="38" t="s">
        <v>37</v>
      </c>
      <c r="B4" s="37" t="s">
        <v>38</v>
      </c>
      <c r="C4" s="38" t="s">
        <v>161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1" t="s">
        <v>47</v>
      </c>
      <c r="Q4" s="7">
        <v>12</v>
      </c>
      <c r="R4" s="42" t="s">
        <v>176</v>
      </c>
      <c r="T4" s="439" t="s">
        <v>122</v>
      </c>
      <c r="U4" s="452"/>
      <c r="V4" s="452"/>
      <c r="W4" s="452"/>
      <c r="X4" s="452"/>
      <c r="Y4" s="453"/>
    </row>
    <row r="5" spans="1:25" ht="15.75" thickBot="1">
      <c r="A5" s="37" t="s">
        <v>39</v>
      </c>
      <c r="B5" s="37"/>
      <c r="C5" s="37"/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37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/>
      <c r="Q5" s="43"/>
      <c r="R5" s="37"/>
      <c r="T5" s="343" t="s">
        <v>40</v>
      </c>
      <c r="U5" s="7">
        <v>90</v>
      </c>
      <c r="V5" s="7" t="s">
        <v>130</v>
      </c>
      <c r="W5" s="347" t="s">
        <v>148</v>
      </c>
      <c r="X5" s="7" t="s">
        <v>144</v>
      </c>
      <c r="Y5" s="6"/>
    </row>
    <row r="6" spans="1:25" ht="15.75" thickBot="1">
      <c r="A6" s="37" t="s">
        <v>40</v>
      </c>
      <c r="B6" s="37" t="s">
        <v>41</v>
      </c>
      <c r="C6" s="37" t="s">
        <v>144</v>
      </c>
      <c r="D6" s="37">
        <f>'1 день'!D43</f>
        <v>55.91</v>
      </c>
      <c r="E6" s="37">
        <f>'2 день'!D37</f>
        <v>43.149999999999991</v>
      </c>
      <c r="F6" s="37">
        <f>'3 день'!D43</f>
        <v>52.75</v>
      </c>
      <c r="G6" s="37">
        <f>'4 день '!D41</f>
        <v>55.129999999999995</v>
      </c>
      <c r="H6" s="37">
        <f>'5 день'!D39</f>
        <v>55.129999999999995</v>
      </c>
      <c r="I6" s="37">
        <f>'6 день'!D41</f>
        <v>55.730000000000004</v>
      </c>
      <c r="J6" s="37">
        <f>'7 день'!D37</f>
        <v>56.25</v>
      </c>
      <c r="K6" s="37">
        <f>'8 день '!D37</f>
        <v>52.879999999999995</v>
      </c>
      <c r="L6" s="37">
        <f>'9  день '!D41</f>
        <v>60.36</v>
      </c>
      <c r="M6" s="37">
        <f>'10  день'!D38</f>
        <v>52.42</v>
      </c>
      <c r="N6" s="37">
        <f>'11 день'!D43</f>
        <v>53.71</v>
      </c>
      <c r="O6" s="37">
        <f>'12 день'!D41</f>
        <v>59.480000000000004</v>
      </c>
      <c r="P6" s="37">
        <f>O6+N6+M6+L6+K6+J6+I6+H6+G6+F6+E6+D6</f>
        <v>652.9</v>
      </c>
      <c r="Q6" s="37">
        <f>P6/Q4</f>
        <v>54.408333333333331</v>
      </c>
      <c r="R6" s="138">
        <f>P6/12</f>
        <v>54.408333333333331</v>
      </c>
      <c r="T6" s="343" t="s">
        <v>42</v>
      </c>
      <c r="U6" s="7">
        <v>92</v>
      </c>
      <c r="V6" s="7" t="s">
        <v>131</v>
      </c>
      <c r="W6" s="347" t="s">
        <v>149</v>
      </c>
      <c r="X6" s="7" t="s">
        <v>145</v>
      </c>
      <c r="Y6" s="6"/>
    </row>
    <row r="7" spans="1:25" ht="15.75" thickBot="1">
      <c r="A7" s="37" t="s">
        <v>42</v>
      </c>
      <c r="B7" s="37" t="s">
        <v>41</v>
      </c>
      <c r="C7" s="37" t="s">
        <v>145</v>
      </c>
      <c r="D7" s="37">
        <f>'1 день'!E43</f>
        <v>56.61</v>
      </c>
      <c r="E7" s="37">
        <f>'2 день'!E37</f>
        <v>45.349999999999994</v>
      </c>
      <c r="F7" s="37">
        <f>'3 день'!E43</f>
        <v>48.75</v>
      </c>
      <c r="G7" s="37">
        <f>'4 день '!E41</f>
        <v>53.570000000000007</v>
      </c>
      <c r="H7" s="37">
        <f>'5 день'!E39</f>
        <v>50.289999999999992</v>
      </c>
      <c r="I7" s="37">
        <f>'6 день'!E41</f>
        <v>45.589999999999996</v>
      </c>
      <c r="J7" s="37">
        <f>'7 день'!E37</f>
        <v>42.739999999999995</v>
      </c>
      <c r="K7" s="37">
        <f>'8 день '!E37</f>
        <v>52.53</v>
      </c>
      <c r="L7" s="37">
        <f>'9  день '!E41</f>
        <v>55.760000000000005</v>
      </c>
      <c r="M7" s="37">
        <f>'10  день'!E38</f>
        <v>45.36</v>
      </c>
      <c r="N7" s="37">
        <f>'11 день'!E43</f>
        <v>50.75</v>
      </c>
      <c r="O7" s="37">
        <f>'12 день'!E41</f>
        <v>50.52</v>
      </c>
      <c r="P7" s="37">
        <f t="shared" ref="P7:P10" si="0">O7+N7+M7+L7+K7+J7+I7+H7+G7+F7+E7+D7</f>
        <v>597.81999999999994</v>
      </c>
      <c r="Q7" s="37">
        <f>P7/Q4</f>
        <v>49.818333333333328</v>
      </c>
      <c r="R7" s="138">
        <f t="shared" ref="R7:R10" si="1">P7/12</f>
        <v>49.818333333333328</v>
      </c>
      <c r="T7" s="343" t="s">
        <v>7</v>
      </c>
      <c r="U7" s="7">
        <v>383</v>
      </c>
      <c r="V7" s="7" t="s">
        <v>132</v>
      </c>
      <c r="W7" s="347" t="s">
        <v>150</v>
      </c>
      <c r="X7" s="7" t="s">
        <v>147</v>
      </c>
      <c r="Y7" s="6"/>
    </row>
    <row r="8" spans="1:25" ht="15.75" thickBot="1">
      <c r="A8" s="37" t="s">
        <v>43</v>
      </c>
      <c r="B8" s="37" t="s">
        <v>41</v>
      </c>
      <c r="C8" s="37" t="s">
        <v>147</v>
      </c>
      <c r="D8" s="37">
        <f>'1 день'!F43</f>
        <v>241.61</v>
      </c>
      <c r="E8" s="37">
        <f>'2 день'!F37</f>
        <v>221.25</v>
      </c>
      <c r="F8" s="37">
        <f>'3 день'!F43</f>
        <v>225.70000000000002</v>
      </c>
      <c r="G8" s="37">
        <f>'4 день '!F41</f>
        <v>187.3</v>
      </c>
      <c r="H8" s="37">
        <f>'5 день'!F39</f>
        <v>217.08</v>
      </c>
      <c r="I8" s="37">
        <f>'6 день'!F41</f>
        <v>203.71999999999997</v>
      </c>
      <c r="J8" s="37">
        <f>'7 день'!F36</f>
        <v>200.89</v>
      </c>
      <c r="K8" s="37">
        <f>'8 день '!F37</f>
        <v>223.01999999999998</v>
      </c>
      <c r="L8" s="37">
        <f>'9  день '!F41</f>
        <v>204.1</v>
      </c>
      <c r="M8" s="37">
        <f>'10  день'!F38</f>
        <v>243.01999999999998</v>
      </c>
      <c r="N8" s="37">
        <f>'11 день'!F43</f>
        <v>221.5</v>
      </c>
      <c r="O8" s="37">
        <f>'12 день'!F41</f>
        <v>183.10000000000002</v>
      </c>
      <c r="P8" s="37">
        <f t="shared" si="0"/>
        <v>2572.29</v>
      </c>
      <c r="Q8" s="37">
        <f>P8/Q4</f>
        <v>214.35749999999999</v>
      </c>
      <c r="R8" s="138">
        <f t="shared" si="1"/>
        <v>214.35749999999999</v>
      </c>
      <c r="T8" s="343" t="s">
        <v>123</v>
      </c>
      <c r="U8" s="7">
        <v>2713</v>
      </c>
      <c r="V8" s="7" t="s">
        <v>133</v>
      </c>
      <c r="W8" s="347" t="s">
        <v>198</v>
      </c>
      <c r="X8" s="7" t="s">
        <v>146</v>
      </c>
      <c r="Y8" s="6"/>
    </row>
    <row r="9" spans="1:25" ht="15.75" thickBot="1">
      <c r="A9" s="37" t="s">
        <v>8</v>
      </c>
      <c r="B9" s="37" t="s">
        <v>44</v>
      </c>
      <c r="C9" s="37" t="s">
        <v>146</v>
      </c>
      <c r="D9" s="37">
        <f>'1 день'!G43</f>
        <v>1699.5700000000002</v>
      </c>
      <c r="E9" s="37">
        <f>'2 день'!G37</f>
        <v>1465.75</v>
      </c>
      <c r="F9" s="37">
        <f>'3 день'!G43</f>
        <v>1487.75</v>
      </c>
      <c r="G9" s="37">
        <f>'4 день '!G41</f>
        <v>1451.85</v>
      </c>
      <c r="H9" s="37">
        <f>'5 день'!G39</f>
        <v>1541.45</v>
      </c>
      <c r="I9" s="37">
        <f>'6 день'!G41</f>
        <v>1448.1099999999997</v>
      </c>
      <c r="J9" s="37">
        <f>'7 день'!G36</f>
        <v>1332.04</v>
      </c>
      <c r="K9" s="37">
        <f>'8 день '!G37</f>
        <v>1576.3700000000001</v>
      </c>
      <c r="L9" s="37">
        <f>'9  день '!G41</f>
        <v>1559.6799999999998</v>
      </c>
      <c r="M9" s="37">
        <f>'10  день'!G38</f>
        <v>1525.2000000000003</v>
      </c>
      <c r="N9" s="37">
        <f>'11 день'!G43</f>
        <v>1557.59</v>
      </c>
      <c r="O9" s="37">
        <f>'12 день'!G41</f>
        <v>1360.1999999999998</v>
      </c>
      <c r="P9" s="37">
        <f t="shared" si="0"/>
        <v>18005.560000000001</v>
      </c>
      <c r="Q9" s="37">
        <f>P9/Q4</f>
        <v>1500.4633333333334</v>
      </c>
      <c r="R9" s="138">
        <f t="shared" si="1"/>
        <v>1500.4633333333334</v>
      </c>
      <c r="T9" s="180" t="s">
        <v>124</v>
      </c>
      <c r="U9" s="4">
        <v>70</v>
      </c>
      <c r="V9" s="4"/>
      <c r="W9" s="52"/>
      <c r="X9" s="4"/>
      <c r="Y9" s="53"/>
    </row>
    <row r="10" spans="1:25" ht="15.75" thickBot="1">
      <c r="A10" s="37" t="s">
        <v>45</v>
      </c>
      <c r="B10" s="37" t="s">
        <v>41</v>
      </c>
      <c r="C10" s="181">
        <v>70</v>
      </c>
      <c r="D10" s="37">
        <f>'1 день'!I43</f>
        <v>70</v>
      </c>
      <c r="E10" s="37">
        <f>'2 день'!I37</f>
        <v>70</v>
      </c>
      <c r="F10" s="37">
        <f>'3 день'!I43</f>
        <v>70</v>
      </c>
      <c r="G10" s="37">
        <f>'4 день '!I41</f>
        <v>71.3</v>
      </c>
      <c r="H10" s="37">
        <f>'5 день'!I39</f>
        <v>70</v>
      </c>
      <c r="I10" s="37">
        <f>'6 день'!I41</f>
        <v>70</v>
      </c>
      <c r="J10" s="37">
        <f>'7 день'!I37</f>
        <v>75.5</v>
      </c>
      <c r="K10" s="37">
        <f>'8 день '!I37</f>
        <v>70</v>
      </c>
      <c r="L10" s="37">
        <f>'9  день '!I41</f>
        <v>85.1</v>
      </c>
      <c r="M10" s="37">
        <f>'10  день'!I38</f>
        <v>70</v>
      </c>
      <c r="N10" s="37">
        <f>'11 день'!I43</f>
        <v>70</v>
      </c>
      <c r="O10" s="37">
        <f>'12 день'!I41</f>
        <v>79.899999999999991</v>
      </c>
      <c r="P10" s="37">
        <f t="shared" si="0"/>
        <v>871.8</v>
      </c>
      <c r="Q10" s="37">
        <f>P10/Q4</f>
        <v>72.649999999999991</v>
      </c>
      <c r="R10" s="138">
        <f t="shared" si="1"/>
        <v>72.649999999999991</v>
      </c>
      <c r="V10" s="346" t="s">
        <v>195</v>
      </c>
      <c r="W10" s="7" t="s">
        <v>196</v>
      </c>
      <c r="X10" s="7" t="s">
        <v>197</v>
      </c>
    </row>
    <row r="11" spans="1: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25" ht="23.25">
      <c r="A12" s="451" t="s">
        <v>62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</row>
    <row r="13" spans="1:25">
      <c r="H13">
        <v>2021</v>
      </c>
    </row>
    <row r="14" spans="1:25" ht="15.75" thickBot="1"/>
    <row r="15" spans="1:25" ht="61.5" customHeight="1" thickBot="1">
      <c r="A15" s="38" t="s">
        <v>37</v>
      </c>
      <c r="B15" s="37" t="s">
        <v>38</v>
      </c>
      <c r="C15" s="38" t="s">
        <v>121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1" t="s">
        <v>47</v>
      </c>
      <c r="Q15" s="7">
        <v>12</v>
      </c>
      <c r="R15" s="42" t="s">
        <v>176</v>
      </c>
    </row>
    <row r="16" spans="1:25">
      <c r="A16" s="37" t="s">
        <v>39</v>
      </c>
      <c r="B16" s="37"/>
      <c r="C16" s="37"/>
      <c r="D16" s="37">
        <v>1</v>
      </c>
      <c r="E16" s="37">
        <v>2</v>
      </c>
      <c r="F16" s="37">
        <v>3</v>
      </c>
      <c r="G16" s="37">
        <v>4</v>
      </c>
      <c r="H16" s="37">
        <v>5</v>
      </c>
      <c r="I16" s="37">
        <v>6</v>
      </c>
      <c r="J16" s="37">
        <v>7</v>
      </c>
      <c r="K16" s="37">
        <v>8</v>
      </c>
      <c r="L16" s="37">
        <v>9</v>
      </c>
      <c r="M16" s="37">
        <v>10</v>
      </c>
      <c r="N16" s="37">
        <v>11</v>
      </c>
      <c r="O16" s="37">
        <v>12</v>
      </c>
      <c r="P16" s="37"/>
      <c r="Q16" s="43"/>
      <c r="R16" s="37"/>
    </row>
    <row r="17" spans="1:18">
      <c r="A17" s="37" t="s">
        <v>40</v>
      </c>
      <c r="B17" s="37" t="s">
        <v>41</v>
      </c>
      <c r="C17" s="37" t="s">
        <v>130</v>
      </c>
      <c r="D17" s="37">
        <f>'1 день'!D19</f>
        <v>23.9</v>
      </c>
      <c r="E17" s="37">
        <f>'2 день'!D15</f>
        <v>21.4</v>
      </c>
      <c r="F17" s="37">
        <f>'3 день'!D19</f>
        <v>28.9</v>
      </c>
      <c r="G17" s="37">
        <f>'4 день '!D19</f>
        <v>25.5</v>
      </c>
      <c r="H17" s="37">
        <f>'5 день'!D17</f>
        <v>23.78</v>
      </c>
      <c r="I17" s="37">
        <f>'6 день'!D19</f>
        <v>27.15</v>
      </c>
      <c r="J17" s="37">
        <f>'7 день'!D17</f>
        <v>20.27</v>
      </c>
      <c r="K17" s="37">
        <f>'8 день '!D15</f>
        <v>19.7</v>
      </c>
      <c r="L17" s="37">
        <f>'9  день '!D19</f>
        <v>23.17</v>
      </c>
      <c r="M17" s="37">
        <f>'10  день'!D17</f>
        <v>20.100000000000001</v>
      </c>
      <c r="N17" s="37">
        <f>'11 день'!D19</f>
        <v>29.060000000000002</v>
      </c>
      <c r="O17" s="37">
        <f>'12 день'!D19</f>
        <v>24.48</v>
      </c>
      <c r="P17" s="37">
        <f>O17+N17+M17+L17+K17+J17+I17+H17+G17+F17+E17+D17</f>
        <v>287.41000000000003</v>
      </c>
      <c r="Q17" s="37">
        <f>P17/Q15</f>
        <v>23.950833333333335</v>
      </c>
      <c r="R17" s="138">
        <f>P17/12</f>
        <v>23.950833333333335</v>
      </c>
    </row>
    <row r="18" spans="1:18">
      <c r="A18" s="37" t="s">
        <v>42</v>
      </c>
      <c r="B18" s="37" t="s">
        <v>41</v>
      </c>
      <c r="C18" s="37" t="s">
        <v>131</v>
      </c>
      <c r="D18" s="37">
        <f>'1 день'!E19</f>
        <v>21.599999999999998</v>
      </c>
      <c r="E18" s="37">
        <f>'2 день'!E15</f>
        <v>18.7</v>
      </c>
      <c r="F18" s="37">
        <f>'3 день'!E19</f>
        <v>24.3</v>
      </c>
      <c r="G18" s="37">
        <f>'4 день '!E19</f>
        <v>23.300000000000004</v>
      </c>
      <c r="H18" s="37">
        <f>'5 день'!E17</f>
        <v>24.119999999999997</v>
      </c>
      <c r="I18" s="37">
        <f>'6 день'!E19</f>
        <v>13.65</v>
      </c>
      <c r="J18" s="37">
        <f>'7 день'!E17</f>
        <v>21.92</v>
      </c>
      <c r="K18" s="37">
        <f>'8 день '!E15</f>
        <v>20.27</v>
      </c>
      <c r="L18" s="37">
        <f>'9  день '!E19</f>
        <v>24.12</v>
      </c>
      <c r="M18" s="37">
        <f>'10  день'!E17</f>
        <v>16.470000000000002</v>
      </c>
      <c r="N18" s="37">
        <f>'11 день'!E19</f>
        <v>21.84</v>
      </c>
      <c r="O18" s="37">
        <f>'12 день'!E19</f>
        <v>20.720000000000002</v>
      </c>
      <c r="P18" s="37">
        <f t="shared" ref="P18:P20" si="2">O18+N18+M18+L18+K18+J18+I18+H18+G18+F18+E18+D18</f>
        <v>251.01000000000002</v>
      </c>
      <c r="Q18" s="37">
        <f>P18/Q15</f>
        <v>20.9175</v>
      </c>
      <c r="R18" s="138">
        <f t="shared" ref="R18:R20" si="3">P18/12</f>
        <v>20.9175</v>
      </c>
    </row>
    <row r="19" spans="1:18">
      <c r="A19" s="37" t="s">
        <v>43</v>
      </c>
      <c r="B19" s="37" t="s">
        <v>41</v>
      </c>
      <c r="C19" s="37" t="s">
        <v>132</v>
      </c>
      <c r="D19" s="37">
        <f>'1 день'!F19</f>
        <v>115.30000000000001</v>
      </c>
      <c r="E19" s="37">
        <f>'2 день'!F15</f>
        <v>84.8</v>
      </c>
      <c r="F19" s="37">
        <f>'3 день'!F19</f>
        <v>99.300000000000011</v>
      </c>
      <c r="G19" s="37">
        <f>'4 день '!F19</f>
        <v>73</v>
      </c>
      <c r="H19" s="37">
        <f>'5 день'!F17</f>
        <v>94.5</v>
      </c>
      <c r="I19" s="37">
        <f>'6 день'!F19</f>
        <v>85.1</v>
      </c>
      <c r="J19" s="37">
        <f>'7 день'!F17</f>
        <v>81.279999999999987</v>
      </c>
      <c r="K19" s="37">
        <f>'8 день '!F15</f>
        <v>97.8</v>
      </c>
      <c r="L19" s="37">
        <f>'9  день '!F19</f>
        <v>89.97999999999999</v>
      </c>
      <c r="M19" s="37">
        <f>'10  день'!F17</f>
        <v>100.7</v>
      </c>
      <c r="N19" s="37">
        <f>'11 день'!F19</f>
        <v>113.5</v>
      </c>
      <c r="O19" s="37">
        <f>'12 день'!F19</f>
        <v>81.5</v>
      </c>
      <c r="P19" s="37">
        <f t="shared" si="2"/>
        <v>1116.76</v>
      </c>
      <c r="Q19" s="37">
        <f>P19/Q15</f>
        <v>93.063333333333333</v>
      </c>
      <c r="R19" s="138">
        <f t="shared" si="3"/>
        <v>93.063333333333333</v>
      </c>
    </row>
    <row r="20" spans="1:18">
      <c r="A20" s="37" t="s">
        <v>8</v>
      </c>
      <c r="B20" s="37" t="s">
        <v>44</v>
      </c>
      <c r="C20" s="37" t="s">
        <v>133</v>
      </c>
      <c r="D20" s="37">
        <f>'1 день'!G19</f>
        <v>751.19999999999993</v>
      </c>
      <c r="E20" s="37">
        <f>'2 день'!G15</f>
        <v>593.1</v>
      </c>
      <c r="F20" s="37">
        <f>'3 день'!G19</f>
        <v>666.69999999999993</v>
      </c>
      <c r="G20" s="37">
        <f>'4 день '!G19</f>
        <v>603.69999999999993</v>
      </c>
      <c r="H20" s="37">
        <f>'5 день'!G17</f>
        <v>690.19999999999993</v>
      </c>
      <c r="I20" s="37">
        <f>'6 день'!G19</f>
        <v>571.84999999999991</v>
      </c>
      <c r="J20" s="37">
        <f>'7 день'!G17</f>
        <v>603.48</v>
      </c>
      <c r="K20" s="37">
        <f>'8 день '!G15</f>
        <v>652.43000000000006</v>
      </c>
      <c r="L20" s="37">
        <f>'9  день '!G19</f>
        <v>669.68</v>
      </c>
      <c r="M20" s="37">
        <f>'10  день'!G17</f>
        <v>566.63000000000011</v>
      </c>
      <c r="N20" s="37">
        <f>'11 день'!G19</f>
        <v>766.8</v>
      </c>
      <c r="O20" s="37">
        <f>'12 день'!G19</f>
        <v>545.59999999999991</v>
      </c>
      <c r="P20" s="37">
        <f t="shared" si="2"/>
        <v>7681.37</v>
      </c>
      <c r="Q20" s="37">
        <f>P20/Q15</f>
        <v>640.11416666666662</v>
      </c>
      <c r="R20" s="138">
        <f t="shared" si="3"/>
        <v>640.11416666666662</v>
      </c>
    </row>
    <row r="21" spans="1:18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23.25">
      <c r="A22" s="451" t="s">
        <v>63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</row>
    <row r="23" spans="1:18">
      <c r="H23">
        <v>2021</v>
      </c>
    </row>
    <row r="24" spans="1:18" ht="15.75" thickBot="1"/>
    <row r="25" spans="1:18" ht="65.25" customHeight="1" thickBot="1">
      <c r="A25" s="38" t="s">
        <v>37</v>
      </c>
      <c r="B25" s="37" t="s">
        <v>38</v>
      </c>
      <c r="C25" s="38" t="s">
        <v>160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41" t="s">
        <v>47</v>
      </c>
      <c r="Q25" s="7">
        <v>12</v>
      </c>
      <c r="R25" s="42" t="s">
        <v>176</v>
      </c>
    </row>
    <row r="26" spans="1:18">
      <c r="A26" s="37" t="s">
        <v>39</v>
      </c>
      <c r="B26" s="37"/>
      <c r="C26" s="37"/>
      <c r="D26" s="37">
        <v>1</v>
      </c>
      <c r="E26" s="37">
        <v>2</v>
      </c>
      <c r="F26" s="37">
        <v>3</v>
      </c>
      <c r="G26" s="37">
        <v>4</v>
      </c>
      <c r="H26" s="37">
        <v>5</v>
      </c>
      <c r="I26" s="37">
        <v>6</v>
      </c>
      <c r="J26" s="37">
        <v>7</v>
      </c>
      <c r="K26" s="37">
        <v>8</v>
      </c>
      <c r="L26" s="37">
        <v>9</v>
      </c>
      <c r="M26" s="37">
        <v>10</v>
      </c>
      <c r="N26" s="37">
        <v>11</v>
      </c>
      <c r="O26" s="37">
        <v>12</v>
      </c>
      <c r="P26" s="37"/>
      <c r="Q26" s="43"/>
      <c r="R26" s="37"/>
    </row>
    <row r="27" spans="1:18">
      <c r="A27" s="37" t="s">
        <v>40</v>
      </c>
      <c r="B27" s="37" t="s">
        <v>41</v>
      </c>
      <c r="C27" s="37" t="s">
        <v>148</v>
      </c>
      <c r="D27" s="37">
        <f>'1 день'!D39</f>
        <v>32.01</v>
      </c>
      <c r="E27" s="37">
        <f>'2 день'!D33</f>
        <v>21.749999999999996</v>
      </c>
      <c r="F27" s="37">
        <f>'3 день'!D39</f>
        <v>23.849999999999998</v>
      </c>
      <c r="G27" s="37">
        <f>'4 день '!D37</f>
        <v>29.63</v>
      </c>
      <c r="H27" s="37">
        <f>'5 день'!D35</f>
        <v>31.349999999999998</v>
      </c>
      <c r="I27" s="37">
        <f>'6 день'!D37</f>
        <v>28.580000000000002</v>
      </c>
      <c r="J27" s="37">
        <f>'7 день'!D33</f>
        <v>35.979999999999997</v>
      </c>
      <c r="K27" s="37">
        <f>'8 день '!D33</f>
        <v>33.18</v>
      </c>
      <c r="L27" s="37">
        <f>'9  день '!D37</f>
        <v>37.19</v>
      </c>
      <c r="M27" s="37">
        <f>'10  день'!D34</f>
        <v>32.32</v>
      </c>
      <c r="N27" s="37">
        <f>'11 день'!D39</f>
        <v>24.65</v>
      </c>
      <c r="O27" s="37">
        <f>'12 день'!D37</f>
        <v>35</v>
      </c>
      <c r="P27" s="37">
        <f t="shared" ref="P27:P31" si="4">O27+N27+M27+L27+K27+J27+I27+H27+G27+F27+E27+D27</f>
        <v>365.49</v>
      </c>
      <c r="Q27" s="37">
        <f t="shared" ref="Q27" si="5">P27/Q25</f>
        <v>30.4575</v>
      </c>
      <c r="R27" s="138">
        <f>P27/12</f>
        <v>30.4575</v>
      </c>
    </row>
    <row r="28" spans="1:18">
      <c r="A28" s="37" t="s">
        <v>42</v>
      </c>
      <c r="B28" s="37" t="s">
        <v>41</v>
      </c>
      <c r="C28" s="37" t="s">
        <v>149</v>
      </c>
      <c r="D28" s="37">
        <f>'1 день'!E39</f>
        <v>35.01</v>
      </c>
      <c r="E28" s="37">
        <f>'2 день'!E33</f>
        <v>26.65</v>
      </c>
      <c r="F28" s="37">
        <f>'3 день'!E39</f>
        <v>24.450000000000003</v>
      </c>
      <c r="G28" s="37">
        <f>'4 день '!E37</f>
        <v>30.27</v>
      </c>
      <c r="H28" s="37">
        <f>'5 день'!E35</f>
        <v>26.169999999999998</v>
      </c>
      <c r="I28" s="37">
        <f>'6 день'!E37</f>
        <v>31.939999999999998</v>
      </c>
      <c r="J28" s="37">
        <f>'7 день'!E33</f>
        <v>20.819999999999997</v>
      </c>
      <c r="K28" s="37">
        <f>'8 день '!E33</f>
        <v>32.26</v>
      </c>
      <c r="L28" s="37">
        <f>'9  день '!E37</f>
        <v>31.64</v>
      </c>
      <c r="M28" s="37">
        <f>'10  день'!E34</f>
        <v>28.89</v>
      </c>
      <c r="N28" s="37">
        <f>'11 день'!E39</f>
        <v>28.910000000000004</v>
      </c>
      <c r="O28" s="37">
        <f>'12 день'!E37</f>
        <v>29.8</v>
      </c>
      <c r="P28" s="37">
        <f t="shared" si="4"/>
        <v>346.80999999999995</v>
      </c>
      <c r="Q28" s="37">
        <f>P28/Q25</f>
        <v>28.900833333333328</v>
      </c>
      <c r="R28" s="138">
        <f t="shared" ref="R28:R31" si="6">P28/12</f>
        <v>28.900833333333328</v>
      </c>
    </row>
    <row r="29" spans="1:18">
      <c r="A29" s="37" t="s">
        <v>43</v>
      </c>
      <c r="B29" s="37" t="s">
        <v>41</v>
      </c>
      <c r="C29" s="37" t="s">
        <v>150</v>
      </c>
      <c r="D29" s="37">
        <f>'1 день'!F39</f>
        <v>126.31</v>
      </c>
      <c r="E29" s="37">
        <f>'2 день'!F33</f>
        <v>136.44999999999999</v>
      </c>
      <c r="F29" s="37">
        <f>'3 день'!F39</f>
        <v>126.4</v>
      </c>
      <c r="G29" s="37">
        <f>'4 день '!F37</f>
        <v>114.3</v>
      </c>
      <c r="H29" s="37">
        <f>'5 день'!F35</f>
        <v>122.58000000000001</v>
      </c>
      <c r="I29" s="37">
        <f>'6 день'!F37</f>
        <v>118.61999999999999</v>
      </c>
      <c r="J29" s="37">
        <f>'7 день'!F33</f>
        <v>126.00000000000001</v>
      </c>
      <c r="K29" s="37">
        <f>'8 день '!F33</f>
        <v>125.22</v>
      </c>
      <c r="L29" s="37">
        <f>'9  день '!F37</f>
        <v>114.12</v>
      </c>
      <c r="M29" s="37">
        <f>'10  день'!F34</f>
        <v>142.32</v>
      </c>
      <c r="N29" s="37">
        <f>'11 день'!F39</f>
        <v>108</v>
      </c>
      <c r="O29" s="37">
        <f>'12 день'!F37</f>
        <v>101.60000000000001</v>
      </c>
      <c r="P29" s="37">
        <f t="shared" si="4"/>
        <v>1461.92</v>
      </c>
      <c r="Q29" s="37">
        <f>P29/Q25</f>
        <v>121.82666666666667</v>
      </c>
      <c r="R29" s="138">
        <f t="shared" si="6"/>
        <v>121.82666666666667</v>
      </c>
    </row>
    <row r="30" spans="1:18">
      <c r="A30" s="37" t="s">
        <v>8</v>
      </c>
      <c r="B30" s="37" t="s">
        <v>44</v>
      </c>
      <c r="C30" s="37" t="s">
        <v>151</v>
      </c>
      <c r="D30" s="37">
        <f>'1 день'!G39</f>
        <v>948.37000000000012</v>
      </c>
      <c r="E30" s="37">
        <f>'2 день'!G33</f>
        <v>872.64999999999986</v>
      </c>
      <c r="F30" s="37">
        <f>'3 день'!G39</f>
        <v>821.05</v>
      </c>
      <c r="G30" s="37">
        <f>'4 день '!G37</f>
        <v>848.15</v>
      </c>
      <c r="H30" s="37">
        <f>'5 день'!G35</f>
        <v>851.25000000000011</v>
      </c>
      <c r="I30" s="37">
        <f>'6 день'!G37</f>
        <v>876.25999999999988</v>
      </c>
      <c r="J30" s="37">
        <f>'7 день'!G33</f>
        <v>835.3</v>
      </c>
      <c r="K30" s="37">
        <f>'8 день '!G33</f>
        <v>923.94</v>
      </c>
      <c r="L30" s="37">
        <f>'9  день '!G37</f>
        <v>889.99999999999989</v>
      </c>
      <c r="M30" s="37">
        <f>'10  день'!G34</f>
        <v>958.57</v>
      </c>
      <c r="N30" s="37">
        <f>'11 день'!G39</f>
        <v>790.79</v>
      </c>
      <c r="O30" s="37">
        <f>'12 день'!G37</f>
        <v>814.59999999999991</v>
      </c>
      <c r="P30" s="37">
        <f t="shared" si="4"/>
        <v>10430.93</v>
      </c>
      <c r="Q30" s="37">
        <f>P30/Q25</f>
        <v>869.24416666666673</v>
      </c>
      <c r="R30" s="138">
        <f t="shared" si="6"/>
        <v>869.24416666666673</v>
      </c>
    </row>
    <row r="31" spans="1:18">
      <c r="A31" s="37" t="s">
        <v>45</v>
      </c>
      <c r="B31" s="37" t="s">
        <v>41</v>
      </c>
      <c r="C31" s="37">
        <v>70</v>
      </c>
      <c r="D31" s="37">
        <f>'1 день'!I39</f>
        <v>70</v>
      </c>
      <c r="E31" s="37">
        <f>'2 день'!I33</f>
        <v>70</v>
      </c>
      <c r="F31" s="37">
        <f>'3 день'!I39</f>
        <v>70</v>
      </c>
      <c r="G31" s="37">
        <f>'4 день '!I41</f>
        <v>71.3</v>
      </c>
      <c r="H31" s="37">
        <f>'5 день'!I35</f>
        <v>70</v>
      </c>
      <c r="I31" s="37">
        <f>'6 день'!I37</f>
        <v>70</v>
      </c>
      <c r="J31" s="37">
        <f>'7 день'!I33</f>
        <v>75.5</v>
      </c>
      <c r="K31" s="37">
        <f>'8 день '!I33</f>
        <v>70</v>
      </c>
      <c r="L31" s="37">
        <f>'9  день '!I37</f>
        <v>85.1</v>
      </c>
      <c r="M31" s="37">
        <f>'10  день'!I34</f>
        <v>70</v>
      </c>
      <c r="N31" s="37">
        <f>'11 день'!I39</f>
        <v>70</v>
      </c>
      <c r="O31" s="37">
        <f>'12 день'!I37</f>
        <v>78.599999999999994</v>
      </c>
      <c r="P31" s="37">
        <f t="shared" si="4"/>
        <v>870.5</v>
      </c>
      <c r="Q31" s="37">
        <f>P31/Q25</f>
        <v>72.541666666666671</v>
      </c>
      <c r="R31" s="138">
        <f t="shared" si="6"/>
        <v>72.541666666666671</v>
      </c>
    </row>
  </sheetData>
  <mergeCells count="4">
    <mergeCell ref="A1:R1"/>
    <mergeCell ref="A12:R12"/>
    <mergeCell ref="A22:R22"/>
    <mergeCell ref="T4:Y4"/>
  </mergeCells>
  <pageMargins left="0.11811023622047245" right="0.70866141732283472" top="0.55118110236220474" bottom="0.35433070866141736" header="0.11811023622047245" footer="0.11811023622047245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8"/>
  <sheetViews>
    <sheetView workbookViewId="0">
      <pane ySplit="5" topLeftCell="A6" activePane="bottomLeft" state="frozen"/>
      <selection pane="bottomLeft" activeCell="L29" sqref="L29"/>
    </sheetView>
  </sheetViews>
  <sheetFormatPr defaultRowHeight="15"/>
  <cols>
    <col min="1" max="1" width="11.85546875" customWidth="1"/>
    <col min="2" max="2" width="43.28515625" customWidth="1"/>
    <col min="3" max="3" width="9.7109375" customWidth="1"/>
    <col min="7" max="7" width="12.85546875" customWidth="1"/>
    <col min="11" max="11" width="7.85546875" customWidth="1"/>
  </cols>
  <sheetData>
    <row r="1" spans="1:17" ht="18.75">
      <c r="A1" s="434" t="s">
        <v>0</v>
      </c>
      <c r="B1" s="434"/>
      <c r="C1" s="434"/>
      <c r="D1" s="434"/>
      <c r="E1" s="434"/>
      <c r="F1" s="82"/>
      <c r="G1" s="82"/>
      <c r="H1" s="82"/>
      <c r="I1" s="83"/>
      <c r="J1" s="83"/>
      <c r="K1" s="83"/>
      <c r="L1" s="83"/>
      <c r="M1" s="83"/>
      <c r="N1" s="83"/>
      <c r="O1" s="83"/>
      <c r="P1" s="83"/>
      <c r="Q1" s="83"/>
    </row>
    <row r="2" spans="1:17" ht="18.75">
      <c r="A2" s="434" t="s">
        <v>232</v>
      </c>
      <c r="B2" s="434"/>
      <c r="C2" s="434"/>
      <c r="D2" s="434"/>
      <c r="E2" s="434"/>
      <c r="F2" s="82"/>
      <c r="G2" s="82"/>
      <c r="H2" s="82"/>
      <c r="I2" s="83"/>
      <c r="J2" s="83"/>
      <c r="K2" s="83"/>
      <c r="L2" s="83"/>
      <c r="M2" s="83"/>
      <c r="N2" s="83"/>
      <c r="O2" s="83"/>
      <c r="P2" s="83"/>
      <c r="Q2" s="83"/>
    </row>
    <row r="3" spans="1:17" ht="19.5" thickBot="1">
      <c r="A3" s="84" t="s">
        <v>29</v>
      </c>
      <c r="B3" s="84"/>
      <c r="C3" s="84"/>
      <c r="D3" s="84"/>
      <c r="E3" s="84"/>
      <c r="F3" s="82"/>
      <c r="G3" s="82"/>
      <c r="H3" s="82"/>
      <c r="I3" s="83"/>
      <c r="J3" s="83"/>
      <c r="K3" s="83"/>
      <c r="L3" s="83"/>
      <c r="M3" s="83"/>
      <c r="N3" s="83"/>
      <c r="O3" s="83"/>
      <c r="P3" s="83"/>
      <c r="Q3" s="83"/>
    </row>
    <row r="4" spans="1:17" ht="33" customHeight="1" thickBot="1">
      <c r="A4" s="429" t="s">
        <v>1</v>
      </c>
      <c r="B4" s="437" t="s">
        <v>2</v>
      </c>
      <c r="C4" s="437" t="s">
        <v>3</v>
      </c>
      <c r="D4" s="435" t="s">
        <v>4</v>
      </c>
      <c r="E4" s="435"/>
      <c r="F4" s="436"/>
      <c r="G4" s="429" t="s">
        <v>8</v>
      </c>
      <c r="H4" s="431" t="s">
        <v>13</v>
      </c>
      <c r="I4" s="432"/>
      <c r="J4" s="432"/>
      <c r="K4" s="433"/>
      <c r="L4" s="431" t="s">
        <v>14</v>
      </c>
      <c r="M4" s="432"/>
      <c r="N4" s="432"/>
      <c r="O4" s="432"/>
      <c r="P4" s="432"/>
      <c r="Q4" s="433"/>
    </row>
    <row r="5" spans="1:17" ht="23.25" customHeight="1" thickBot="1">
      <c r="A5" s="430"/>
      <c r="B5" s="438"/>
      <c r="C5" s="438"/>
      <c r="D5" s="85" t="s">
        <v>5</v>
      </c>
      <c r="E5" s="86" t="s">
        <v>6</v>
      </c>
      <c r="F5" s="85" t="s">
        <v>7</v>
      </c>
      <c r="G5" s="430"/>
      <c r="H5" s="87" t="s">
        <v>11</v>
      </c>
      <c r="I5" s="60" t="s">
        <v>12</v>
      </c>
      <c r="J5" s="63" t="s">
        <v>10</v>
      </c>
      <c r="K5" s="88" t="s">
        <v>9</v>
      </c>
      <c r="L5" s="85" t="s">
        <v>15</v>
      </c>
      <c r="M5" s="86" t="s">
        <v>16</v>
      </c>
      <c r="N5" s="86" t="s">
        <v>17</v>
      </c>
      <c r="O5" s="85" t="s">
        <v>18</v>
      </c>
      <c r="P5" s="60" t="s">
        <v>49</v>
      </c>
      <c r="Q5" s="88" t="s">
        <v>50</v>
      </c>
    </row>
    <row r="6" spans="1:17" ht="24" customHeight="1" thickBot="1">
      <c r="A6" s="89"/>
      <c r="B6" s="90" t="s">
        <v>30</v>
      </c>
      <c r="C6" s="89"/>
      <c r="D6" s="91"/>
      <c r="E6" s="89"/>
      <c r="F6" s="91"/>
      <c r="G6" s="89"/>
      <c r="H6" s="92"/>
      <c r="I6" s="89"/>
      <c r="J6" s="93"/>
      <c r="K6" s="93"/>
      <c r="L6" s="91"/>
      <c r="M6" s="89"/>
      <c r="N6" s="89"/>
      <c r="O6" s="91"/>
      <c r="P6" s="89"/>
      <c r="Q6" s="93"/>
    </row>
    <row r="7" spans="1:17" ht="15.75" thickBot="1">
      <c r="A7" s="60">
        <v>1</v>
      </c>
      <c r="B7" s="94" t="s">
        <v>48</v>
      </c>
      <c r="C7" s="60">
        <v>30</v>
      </c>
      <c r="D7" s="59">
        <v>5</v>
      </c>
      <c r="E7" s="60">
        <v>2.92</v>
      </c>
      <c r="F7" s="61">
        <v>17.5</v>
      </c>
      <c r="G7" s="60">
        <f>(F7+D7)*4+E7*9</f>
        <v>116.28</v>
      </c>
      <c r="H7" s="95">
        <v>0.06</v>
      </c>
      <c r="I7" s="61">
        <v>0</v>
      </c>
      <c r="J7" s="96">
        <v>0.1</v>
      </c>
      <c r="K7" s="63">
        <v>65.3</v>
      </c>
      <c r="L7" s="61">
        <v>13.41</v>
      </c>
      <c r="M7" s="60">
        <v>330</v>
      </c>
      <c r="N7" s="60">
        <v>46.6</v>
      </c>
      <c r="O7" s="59">
        <v>0.41</v>
      </c>
      <c r="P7" s="60">
        <v>2.0299999999999998</v>
      </c>
      <c r="Q7" s="63">
        <v>4.5999999999999996</v>
      </c>
    </row>
    <row r="8" spans="1:17" ht="15.75" thickBot="1">
      <c r="A8" s="60">
        <v>302</v>
      </c>
      <c r="B8" s="94" t="s">
        <v>51</v>
      </c>
      <c r="C8" s="60" t="s">
        <v>210</v>
      </c>
      <c r="D8" s="59">
        <v>3.2</v>
      </c>
      <c r="E8" s="60">
        <v>7.2</v>
      </c>
      <c r="F8" s="61">
        <v>17</v>
      </c>
      <c r="G8" s="60">
        <f>(F8+D8)*4+E8*9</f>
        <v>145.6</v>
      </c>
      <c r="H8" s="95">
        <v>0.03</v>
      </c>
      <c r="I8" s="61">
        <v>0</v>
      </c>
      <c r="J8" s="96">
        <v>0.2</v>
      </c>
      <c r="K8" s="63">
        <v>5.2</v>
      </c>
      <c r="L8" s="61">
        <v>24.8</v>
      </c>
      <c r="M8" s="60">
        <v>55.3</v>
      </c>
      <c r="N8" s="60">
        <v>64.5</v>
      </c>
      <c r="O8" s="59">
        <v>0.45</v>
      </c>
      <c r="P8" s="60">
        <v>0.17</v>
      </c>
      <c r="Q8" s="63">
        <v>2.1</v>
      </c>
    </row>
    <row r="9" spans="1:17" ht="15.75" thickBot="1">
      <c r="A9" s="97">
        <v>692</v>
      </c>
      <c r="B9" s="98" t="s">
        <v>53</v>
      </c>
      <c r="C9" s="97">
        <v>200</v>
      </c>
      <c r="D9" s="99">
        <v>3.8</v>
      </c>
      <c r="E9" s="97">
        <v>3.2</v>
      </c>
      <c r="F9" s="99">
        <v>20.100000000000001</v>
      </c>
      <c r="G9" s="60">
        <f>(F9+D9)*4+E9*9</f>
        <v>124.4</v>
      </c>
      <c r="H9" s="99">
        <v>0.04</v>
      </c>
      <c r="I9" s="97">
        <v>0</v>
      </c>
      <c r="J9" s="100">
        <v>0.6</v>
      </c>
      <c r="K9" s="100">
        <v>200</v>
      </c>
      <c r="L9" s="99">
        <v>0.4</v>
      </c>
      <c r="M9" s="97">
        <v>74.400000000000006</v>
      </c>
      <c r="N9" s="97">
        <v>5.09</v>
      </c>
      <c r="O9" s="99">
        <v>0.01</v>
      </c>
      <c r="P9" s="97">
        <v>0.27</v>
      </c>
      <c r="Q9" s="100">
        <v>9.4</v>
      </c>
    </row>
    <row r="10" spans="1:17">
      <c r="A10" s="101" t="s">
        <v>54</v>
      </c>
      <c r="B10" s="102" t="s">
        <v>55</v>
      </c>
      <c r="C10" s="103">
        <v>16</v>
      </c>
      <c r="D10" s="104">
        <v>0.98</v>
      </c>
      <c r="E10" s="103">
        <v>0.25</v>
      </c>
      <c r="F10" s="104">
        <v>6.45</v>
      </c>
      <c r="G10" s="97">
        <f>(F10+D10)*4+E10*9</f>
        <v>31.97</v>
      </c>
      <c r="H10" s="104">
        <v>4.8000000000000001E-2</v>
      </c>
      <c r="I10" s="103">
        <v>0</v>
      </c>
      <c r="J10" s="105">
        <v>0.39</v>
      </c>
      <c r="K10" s="105">
        <v>0</v>
      </c>
      <c r="L10" s="104">
        <v>6.9</v>
      </c>
      <c r="M10" s="103">
        <v>26.7</v>
      </c>
      <c r="N10" s="103">
        <v>10.199999999999999</v>
      </c>
      <c r="O10" s="104">
        <v>0</v>
      </c>
      <c r="P10" s="103">
        <v>0.22</v>
      </c>
      <c r="Q10" s="106">
        <v>0.96</v>
      </c>
    </row>
    <row r="11" spans="1:17">
      <c r="A11" s="134" t="s">
        <v>54</v>
      </c>
      <c r="B11" s="179" t="s">
        <v>83</v>
      </c>
      <c r="C11" s="134">
        <v>100</v>
      </c>
      <c r="D11" s="134">
        <v>0.4</v>
      </c>
      <c r="E11" s="134">
        <v>0.4</v>
      </c>
      <c r="F11" s="134">
        <v>9.8000000000000007</v>
      </c>
      <c r="G11" s="134">
        <f>(F11+D11)*4+E11*9</f>
        <v>44.400000000000006</v>
      </c>
      <c r="H11" s="134">
        <v>0.03</v>
      </c>
      <c r="I11" s="134">
        <v>0</v>
      </c>
      <c r="J11" s="134">
        <v>0.2</v>
      </c>
      <c r="K11" s="134">
        <v>5</v>
      </c>
      <c r="L11" s="134">
        <v>16</v>
      </c>
      <c r="M11" s="134">
        <v>11</v>
      </c>
      <c r="N11" s="134">
        <v>9</v>
      </c>
      <c r="O11" s="134">
        <v>2.2000000000000002</v>
      </c>
      <c r="P11" s="134">
        <v>0.15</v>
      </c>
      <c r="Q11" s="134">
        <v>2</v>
      </c>
    </row>
    <row r="12" spans="1:17" ht="16.5" customHeight="1" thickBot="1">
      <c r="A12" s="209"/>
      <c r="B12" s="210" t="s">
        <v>19</v>
      </c>
      <c r="C12" s="211">
        <v>511</v>
      </c>
      <c r="D12" s="212">
        <f t="shared" ref="D12:P12" si="0">SUM(D7:D11)</f>
        <v>13.38</v>
      </c>
      <c r="E12" s="212">
        <f t="shared" si="0"/>
        <v>13.97</v>
      </c>
      <c r="F12" s="212">
        <f t="shared" si="0"/>
        <v>70.850000000000009</v>
      </c>
      <c r="G12" s="212">
        <f t="shared" si="0"/>
        <v>462.65</v>
      </c>
      <c r="H12" s="213">
        <f t="shared" si="0"/>
        <v>0.20799999999999999</v>
      </c>
      <c r="I12" s="214">
        <f t="shared" si="0"/>
        <v>0</v>
      </c>
      <c r="J12" s="215">
        <f t="shared" si="0"/>
        <v>1.49</v>
      </c>
      <c r="K12" s="216">
        <f t="shared" si="0"/>
        <v>275.5</v>
      </c>
      <c r="L12" s="212">
        <f t="shared" si="0"/>
        <v>61.51</v>
      </c>
      <c r="M12" s="212">
        <f t="shared" si="0"/>
        <v>497.40000000000003</v>
      </c>
      <c r="N12" s="212">
        <f t="shared" si="0"/>
        <v>135.38999999999999</v>
      </c>
      <c r="O12" s="212">
        <f t="shared" si="0"/>
        <v>3.0700000000000003</v>
      </c>
      <c r="P12" s="212">
        <f t="shared" si="0"/>
        <v>2.84</v>
      </c>
      <c r="Q12" s="217">
        <f>SUM(Q7:Q11)</f>
        <v>19.060000000000002</v>
      </c>
    </row>
    <row r="13" spans="1:17" ht="24" customHeight="1" thickBot="1">
      <c r="A13" s="107"/>
      <c r="B13" s="90" t="s">
        <v>31</v>
      </c>
      <c r="C13" s="108"/>
      <c r="D13" s="85"/>
      <c r="E13" s="86"/>
      <c r="F13" s="85"/>
      <c r="G13" s="86"/>
      <c r="H13" s="109"/>
      <c r="I13" s="110"/>
      <c r="J13" s="111"/>
      <c r="K13" s="111"/>
      <c r="L13" s="109"/>
      <c r="M13" s="110"/>
      <c r="N13" s="110"/>
      <c r="O13" s="109"/>
      <c r="P13" s="110"/>
      <c r="Q13" s="111"/>
    </row>
    <row r="14" spans="1:17" ht="15.75" customHeight="1" thickBot="1">
      <c r="A14" s="60">
        <v>1</v>
      </c>
      <c r="B14" s="94" t="s">
        <v>48</v>
      </c>
      <c r="C14" s="60">
        <v>100</v>
      </c>
      <c r="D14" s="177">
        <v>13</v>
      </c>
      <c r="E14" s="60">
        <v>7.7</v>
      </c>
      <c r="F14" s="61">
        <v>46.6</v>
      </c>
      <c r="G14" s="60">
        <f>(F14+D14)*4+E14*9</f>
        <v>307.7</v>
      </c>
      <c r="H14" s="95">
        <v>0.17</v>
      </c>
      <c r="I14" s="61">
        <v>0</v>
      </c>
      <c r="J14" s="96">
        <v>0.26</v>
      </c>
      <c r="K14" s="63">
        <v>174</v>
      </c>
      <c r="L14" s="61">
        <v>36.799999999999997</v>
      </c>
      <c r="M14" s="60">
        <v>880</v>
      </c>
      <c r="N14" s="60">
        <v>124.2</v>
      </c>
      <c r="O14" s="59">
        <v>1.0900000000000001</v>
      </c>
      <c r="P14" s="60">
        <v>5.4</v>
      </c>
      <c r="Q14" s="63">
        <v>12.2</v>
      </c>
    </row>
    <row r="15" spans="1:17" ht="15" customHeight="1" thickBot="1">
      <c r="A15" s="60">
        <v>302</v>
      </c>
      <c r="B15" s="94" t="s">
        <v>51</v>
      </c>
      <c r="C15" s="60" t="s">
        <v>167</v>
      </c>
      <c r="D15" s="177">
        <v>4.3</v>
      </c>
      <c r="E15" s="60">
        <v>9.6</v>
      </c>
      <c r="F15" s="61">
        <v>22.6</v>
      </c>
      <c r="G15" s="60">
        <f>(F15+D15)*4+E15*9</f>
        <v>194</v>
      </c>
      <c r="H15" s="95">
        <v>0.1</v>
      </c>
      <c r="I15" s="61">
        <v>0</v>
      </c>
      <c r="J15" s="96">
        <v>0.03</v>
      </c>
      <c r="K15" s="63">
        <v>17.5</v>
      </c>
      <c r="L15" s="61">
        <v>41.8</v>
      </c>
      <c r="M15" s="60">
        <v>138.25</v>
      </c>
      <c r="N15" s="60">
        <v>108.6</v>
      </c>
      <c r="O15" s="59">
        <v>0.75</v>
      </c>
      <c r="P15" s="60">
        <v>0.57999999999999996</v>
      </c>
      <c r="Q15" s="63">
        <v>7.3</v>
      </c>
    </row>
    <row r="16" spans="1:17" ht="14.25" customHeight="1" thickBot="1">
      <c r="A16" s="97">
        <v>692</v>
      </c>
      <c r="B16" s="98" t="s">
        <v>53</v>
      </c>
      <c r="C16" s="97">
        <v>200</v>
      </c>
      <c r="D16" s="99">
        <v>3.8</v>
      </c>
      <c r="E16" s="97">
        <v>3.2</v>
      </c>
      <c r="F16" s="99">
        <v>20.100000000000001</v>
      </c>
      <c r="G16" s="97">
        <f>(F16+D16)*4+E16*9</f>
        <v>124.4</v>
      </c>
      <c r="H16" s="99">
        <v>0.04</v>
      </c>
      <c r="I16" s="97">
        <v>0</v>
      </c>
      <c r="J16" s="100">
        <v>0.6</v>
      </c>
      <c r="K16" s="100">
        <v>200</v>
      </c>
      <c r="L16" s="99">
        <v>0.4</v>
      </c>
      <c r="M16" s="97">
        <v>74.400000000000006</v>
      </c>
      <c r="N16" s="97">
        <v>5.09</v>
      </c>
      <c r="O16" s="99">
        <v>0.01</v>
      </c>
      <c r="P16" s="97">
        <v>0.27</v>
      </c>
      <c r="Q16" s="100">
        <v>9.4</v>
      </c>
    </row>
    <row r="17" spans="1:17" ht="14.25" customHeight="1">
      <c r="A17" s="97" t="s">
        <v>54</v>
      </c>
      <c r="B17" s="98" t="s">
        <v>55</v>
      </c>
      <c r="C17" s="97">
        <v>39.5</v>
      </c>
      <c r="D17" s="99">
        <v>2.4</v>
      </c>
      <c r="E17" s="97">
        <v>0.7</v>
      </c>
      <c r="F17" s="99">
        <v>16.2</v>
      </c>
      <c r="G17" s="97">
        <f>(F17+D17)*4+E17*9</f>
        <v>80.699999999999989</v>
      </c>
      <c r="H17" s="99">
        <v>9.6000000000000002E-2</v>
      </c>
      <c r="I17" s="97">
        <v>0</v>
      </c>
      <c r="J17" s="100">
        <v>0.78</v>
      </c>
      <c r="K17" s="100">
        <v>0</v>
      </c>
      <c r="L17" s="99">
        <v>13.8</v>
      </c>
      <c r="M17" s="97">
        <v>53.4</v>
      </c>
      <c r="N17" s="97">
        <v>20.399999999999999</v>
      </c>
      <c r="O17" s="99">
        <v>0</v>
      </c>
      <c r="P17" s="97">
        <v>0.44</v>
      </c>
      <c r="Q17" s="100">
        <v>1.92</v>
      </c>
    </row>
    <row r="18" spans="1:17" ht="14.25" customHeight="1" thickBot="1">
      <c r="A18" s="134" t="s">
        <v>54</v>
      </c>
      <c r="B18" s="179" t="s">
        <v>83</v>
      </c>
      <c r="C18" s="134">
        <v>100</v>
      </c>
      <c r="D18" s="134">
        <v>0.4</v>
      </c>
      <c r="E18" s="134">
        <v>0.4</v>
      </c>
      <c r="F18" s="134">
        <v>9.8000000000000007</v>
      </c>
      <c r="G18" s="134">
        <f>(F18+D18)*4+E18*9</f>
        <v>44.400000000000006</v>
      </c>
      <c r="H18" s="134">
        <v>0.03</v>
      </c>
      <c r="I18" s="134">
        <v>0</v>
      </c>
      <c r="J18" s="134">
        <v>0.2</v>
      </c>
      <c r="K18" s="134">
        <v>5</v>
      </c>
      <c r="L18" s="134">
        <v>16</v>
      </c>
      <c r="M18" s="134">
        <v>11</v>
      </c>
      <c r="N18" s="134">
        <v>9</v>
      </c>
      <c r="O18" s="134">
        <v>2.2000000000000002</v>
      </c>
      <c r="P18" s="134">
        <v>0.15</v>
      </c>
      <c r="Q18" s="134">
        <v>2</v>
      </c>
    </row>
    <row r="19" spans="1:17" ht="15.75" customHeight="1" thickBot="1">
      <c r="A19" s="227"/>
      <c r="B19" s="225" t="s">
        <v>19</v>
      </c>
      <c r="C19" s="230">
        <v>704</v>
      </c>
      <c r="D19" s="231">
        <f>SUM(D14:D18)</f>
        <v>23.9</v>
      </c>
      <c r="E19" s="231">
        <f t="shared" ref="E19:Q19" si="1">SUM(E14:E18)</f>
        <v>21.599999999999998</v>
      </c>
      <c r="F19" s="231">
        <f t="shared" si="1"/>
        <v>115.30000000000001</v>
      </c>
      <c r="G19" s="231">
        <f t="shared" si="1"/>
        <v>751.19999999999993</v>
      </c>
      <c r="H19" s="231">
        <f t="shared" si="1"/>
        <v>0.43600000000000005</v>
      </c>
      <c r="I19" s="231">
        <f t="shared" si="1"/>
        <v>0</v>
      </c>
      <c r="J19" s="231">
        <f t="shared" si="1"/>
        <v>1.8699999999999999</v>
      </c>
      <c r="K19" s="231">
        <f t="shared" si="1"/>
        <v>396.5</v>
      </c>
      <c r="L19" s="231">
        <f t="shared" si="1"/>
        <v>108.8</v>
      </c>
      <c r="M19" s="231">
        <f t="shared" si="1"/>
        <v>1157.0500000000002</v>
      </c>
      <c r="N19" s="231">
        <f t="shared" si="1"/>
        <v>267.29000000000002</v>
      </c>
      <c r="O19" s="231">
        <f t="shared" si="1"/>
        <v>4.0500000000000007</v>
      </c>
      <c r="P19" s="231">
        <f t="shared" si="1"/>
        <v>6.8400000000000007</v>
      </c>
      <c r="Q19" s="231">
        <f t="shared" si="1"/>
        <v>32.82</v>
      </c>
    </row>
    <row r="20" spans="1:17" ht="26.25" customHeight="1" thickBot="1">
      <c r="A20" s="107"/>
      <c r="B20" s="112" t="s">
        <v>21</v>
      </c>
      <c r="C20" s="107"/>
      <c r="D20" s="113"/>
      <c r="E20" s="107"/>
      <c r="F20" s="113"/>
      <c r="G20" s="107"/>
      <c r="H20" s="113"/>
      <c r="I20" s="107"/>
      <c r="J20" s="114"/>
      <c r="K20" s="114"/>
      <c r="L20" s="113"/>
      <c r="M20" s="107"/>
      <c r="N20" s="107"/>
      <c r="O20" s="113"/>
      <c r="P20" s="107"/>
      <c r="Q20" s="114"/>
    </row>
    <row r="21" spans="1:17" ht="21" customHeight="1" thickBot="1">
      <c r="A21" s="128" t="s">
        <v>84</v>
      </c>
      <c r="B21" s="89" t="s">
        <v>85</v>
      </c>
      <c r="C21" s="128">
        <v>60</v>
      </c>
      <c r="D21" s="129">
        <v>0.6</v>
      </c>
      <c r="E21" s="128">
        <v>3.06</v>
      </c>
      <c r="F21" s="129">
        <v>2.1</v>
      </c>
      <c r="G21" s="60">
        <f>(F21+D21)*4+E21*9</f>
        <v>38.340000000000003</v>
      </c>
      <c r="H21" s="129">
        <v>0</v>
      </c>
      <c r="I21" s="130">
        <v>0</v>
      </c>
      <c r="J21" s="131">
        <v>0.03</v>
      </c>
      <c r="K21" s="132">
        <v>0</v>
      </c>
      <c r="L21" s="129">
        <v>2.5</v>
      </c>
      <c r="M21" s="128">
        <v>4.5</v>
      </c>
      <c r="N21" s="128">
        <v>2.1</v>
      </c>
      <c r="O21" s="92">
        <v>7.0000000000000007E-2</v>
      </c>
      <c r="P21" s="128">
        <v>0.7</v>
      </c>
      <c r="Q21" s="132">
        <v>1.5</v>
      </c>
    </row>
    <row r="22" spans="1:17" ht="15.75" thickBot="1">
      <c r="A22" s="60">
        <v>139</v>
      </c>
      <c r="B22" s="94" t="s">
        <v>211</v>
      </c>
      <c r="C22" s="60">
        <v>200</v>
      </c>
      <c r="D22" s="115">
        <v>2.8</v>
      </c>
      <c r="E22" s="60">
        <v>4.5999999999999996</v>
      </c>
      <c r="F22" s="115">
        <v>13.8</v>
      </c>
      <c r="G22" s="60">
        <f t="shared" ref="G22" si="2">(F22+D22)*4+E22*9</f>
        <v>107.80000000000001</v>
      </c>
      <c r="H22" s="115">
        <v>0.13</v>
      </c>
      <c r="I22" s="61">
        <v>0</v>
      </c>
      <c r="J22" s="96">
        <v>1.8</v>
      </c>
      <c r="K22" s="63">
        <v>660</v>
      </c>
      <c r="L22" s="115">
        <v>43.1</v>
      </c>
      <c r="M22" s="60">
        <v>75.900000000000006</v>
      </c>
      <c r="N22" s="60">
        <v>42.2</v>
      </c>
      <c r="O22" s="59">
        <v>3.04</v>
      </c>
      <c r="P22" s="60">
        <v>0.69</v>
      </c>
      <c r="Q22" s="63">
        <v>2.1</v>
      </c>
    </row>
    <row r="23" spans="1:17" ht="15.75" thickBot="1">
      <c r="A23" s="60">
        <v>451</v>
      </c>
      <c r="B23" s="94" t="s">
        <v>202</v>
      </c>
      <c r="C23" s="60">
        <v>90</v>
      </c>
      <c r="D23" s="59">
        <v>11.9</v>
      </c>
      <c r="E23" s="60">
        <v>13.8</v>
      </c>
      <c r="F23" s="59">
        <v>11.5</v>
      </c>
      <c r="G23" s="97">
        <f>(F23+D23)*4+E23*9</f>
        <v>217.8</v>
      </c>
      <c r="H23" s="59">
        <v>0.11</v>
      </c>
      <c r="I23" s="60">
        <v>0</v>
      </c>
      <c r="J23" s="63">
        <v>3.9</v>
      </c>
      <c r="K23" s="63">
        <v>15</v>
      </c>
      <c r="L23" s="59">
        <v>45</v>
      </c>
      <c r="M23" s="60">
        <v>258.89999999999998</v>
      </c>
      <c r="N23" s="60">
        <v>22.9</v>
      </c>
      <c r="O23" s="59">
        <v>2.7</v>
      </c>
      <c r="P23" s="60">
        <v>3.9</v>
      </c>
      <c r="Q23" s="63">
        <v>10.9</v>
      </c>
    </row>
    <row r="24" spans="1:17" ht="18" customHeight="1" thickBot="1">
      <c r="A24" s="72">
        <v>516</v>
      </c>
      <c r="B24" s="116" t="s">
        <v>178</v>
      </c>
      <c r="C24" s="72">
        <v>150</v>
      </c>
      <c r="D24" s="71">
        <v>7.7</v>
      </c>
      <c r="E24" s="72">
        <v>5.2</v>
      </c>
      <c r="F24" s="71">
        <v>35.6</v>
      </c>
      <c r="G24" s="97">
        <f t="shared" ref="G24:G27" si="3">(F24+D24)*4+E24*9</f>
        <v>220.00000000000003</v>
      </c>
      <c r="H24" s="117">
        <v>0.06</v>
      </c>
      <c r="I24" s="118">
        <v>0</v>
      </c>
      <c r="J24" s="119">
        <v>0</v>
      </c>
      <c r="K24" s="120">
        <v>32.299999999999997</v>
      </c>
      <c r="L24" s="118">
        <v>12.8</v>
      </c>
      <c r="M24" s="72">
        <v>110.6</v>
      </c>
      <c r="N24" s="72">
        <v>10.199999999999999</v>
      </c>
      <c r="O24" s="121">
        <v>1.03</v>
      </c>
      <c r="P24" s="72">
        <v>0</v>
      </c>
      <c r="Q24" s="120">
        <v>0</v>
      </c>
    </row>
    <row r="25" spans="1:17" ht="27" customHeight="1" thickBot="1">
      <c r="A25" s="329" t="s">
        <v>180</v>
      </c>
      <c r="B25" s="94" t="s">
        <v>179</v>
      </c>
      <c r="C25" s="60">
        <v>200</v>
      </c>
      <c r="D25" s="59">
        <v>0</v>
      </c>
      <c r="E25" s="60">
        <v>0</v>
      </c>
      <c r="F25" s="59">
        <v>19.399999999999999</v>
      </c>
      <c r="G25" s="97">
        <f t="shared" si="3"/>
        <v>77.599999999999994</v>
      </c>
      <c r="H25" s="59">
        <v>0.3</v>
      </c>
      <c r="I25" s="60">
        <v>60</v>
      </c>
      <c r="J25" s="63">
        <v>2.34</v>
      </c>
      <c r="K25" s="63">
        <v>0.12</v>
      </c>
      <c r="L25" s="59">
        <v>0</v>
      </c>
      <c r="M25" s="60">
        <v>0</v>
      </c>
      <c r="N25" s="60">
        <v>0</v>
      </c>
      <c r="O25" s="59">
        <v>0</v>
      </c>
      <c r="P25" s="60">
        <v>0</v>
      </c>
      <c r="Q25" s="63">
        <v>0</v>
      </c>
    </row>
    <row r="26" spans="1:17" ht="15.75" thickBot="1">
      <c r="A26" s="60" t="s">
        <v>54</v>
      </c>
      <c r="B26" s="94" t="s">
        <v>55</v>
      </c>
      <c r="C26" s="60">
        <v>40</v>
      </c>
      <c r="D26" s="59">
        <v>1.51</v>
      </c>
      <c r="E26" s="60">
        <v>0.41</v>
      </c>
      <c r="F26" s="59">
        <v>9.9600000000000009</v>
      </c>
      <c r="G26" s="60">
        <f t="shared" si="3"/>
        <v>49.57</v>
      </c>
      <c r="H26" s="59">
        <v>3.2000000000000001E-2</v>
      </c>
      <c r="I26" s="60">
        <v>0</v>
      </c>
      <c r="J26" s="63">
        <v>0.26</v>
      </c>
      <c r="K26" s="63">
        <v>0</v>
      </c>
      <c r="L26" s="59">
        <v>4.5999999999999996</v>
      </c>
      <c r="M26" s="60">
        <v>17.8</v>
      </c>
      <c r="N26" s="60">
        <v>6.8</v>
      </c>
      <c r="O26" s="59">
        <v>0.4</v>
      </c>
      <c r="P26" s="60">
        <v>0.15</v>
      </c>
      <c r="Q26" s="63">
        <v>0.64</v>
      </c>
    </row>
    <row r="27" spans="1:17" ht="15.75" thickBot="1">
      <c r="A27" s="60" t="s">
        <v>54</v>
      </c>
      <c r="B27" s="94" t="s">
        <v>56</v>
      </c>
      <c r="C27" s="60">
        <v>40</v>
      </c>
      <c r="D27" s="370">
        <v>1.51</v>
      </c>
      <c r="E27" s="60">
        <v>0.41</v>
      </c>
      <c r="F27" s="370">
        <v>9.9600000000000009</v>
      </c>
      <c r="G27" s="60">
        <f t="shared" si="3"/>
        <v>49.57</v>
      </c>
      <c r="H27" s="370">
        <v>3.2000000000000001E-2</v>
      </c>
      <c r="I27" s="60">
        <v>0</v>
      </c>
      <c r="J27" s="371">
        <v>0.26</v>
      </c>
      <c r="K27" s="371">
        <v>0</v>
      </c>
      <c r="L27" s="370">
        <v>4.5999999999999996</v>
      </c>
      <c r="M27" s="60">
        <v>17.8</v>
      </c>
      <c r="N27" s="60">
        <v>6.8</v>
      </c>
      <c r="O27" s="370">
        <v>0.4</v>
      </c>
      <c r="P27" s="60">
        <v>0.15</v>
      </c>
      <c r="Q27" s="371">
        <v>0.64</v>
      </c>
    </row>
    <row r="28" spans="1:17" ht="15.75" thickBot="1">
      <c r="A28" s="60"/>
      <c r="B28" s="94"/>
      <c r="C28" s="60"/>
      <c r="D28" s="59"/>
      <c r="E28" s="60"/>
      <c r="F28" s="59"/>
      <c r="G28" s="122"/>
      <c r="H28" s="59"/>
      <c r="I28" s="60"/>
      <c r="J28" s="63"/>
      <c r="K28" s="100"/>
      <c r="L28" s="59"/>
      <c r="M28" s="60"/>
      <c r="N28" s="60"/>
      <c r="O28" s="59"/>
      <c r="P28" s="60"/>
      <c r="Q28" s="63"/>
    </row>
    <row r="29" spans="1:17" ht="16.5" customHeight="1" thickBot="1">
      <c r="A29" s="218"/>
      <c r="B29" s="219" t="s">
        <v>19</v>
      </c>
      <c r="C29" s="220">
        <v>790</v>
      </c>
      <c r="D29" s="220">
        <f>SUM(D21:D28)</f>
        <v>26.020000000000003</v>
      </c>
      <c r="E29" s="220">
        <f t="shared" ref="E29:Q29" si="4">SUM(E21:E28)</f>
        <v>27.48</v>
      </c>
      <c r="F29" s="220">
        <f t="shared" si="4"/>
        <v>102.32000000000002</v>
      </c>
      <c r="G29" s="220">
        <f t="shared" si="4"/>
        <v>760.68000000000018</v>
      </c>
      <c r="H29" s="220">
        <f t="shared" si="4"/>
        <v>0.66400000000000003</v>
      </c>
      <c r="I29" s="220">
        <f t="shared" si="4"/>
        <v>60</v>
      </c>
      <c r="J29" s="220">
        <f t="shared" si="4"/>
        <v>8.59</v>
      </c>
      <c r="K29" s="220">
        <f t="shared" si="4"/>
        <v>707.42</v>
      </c>
      <c r="L29" s="220">
        <f t="shared" si="4"/>
        <v>112.59999999999998</v>
      </c>
      <c r="M29" s="220">
        <f t="shared" si="4"/>
        <v>485.5</v>
      </c>
      <c r="N29" s="220">
        <f t="shared" si="4"/>
        <v>91</v>
      </c>
      <c r="O29" s="220">
        <f t="shared" si="4"/>
        <v>7.6400000000000015</v>
      </c>
      <c r="P29" s="220">
        <f t="shared" si="4"/>
        <v>5.5900000000000007</v>
      </c>
      <c r="Q29" s="220">
        <f t="shared" si="4"/>
        <v>15.780000000000001</v>
      </c>
    </row>
    <row r="30" spans="1:17" ht="25.5" customHeight="1" thickBot="1">
      <c r="A30" s="89"/>
      <c r="B30" s="90" t="s">
        <v>22</v>
      </c>
      <c r="C30" s="89"/>
      <c r="D30" s="91"/>
      <c r="E30" s="89"/>
      <c r="F30" s="91"/>
      <c r="G30" s="89"/>
      <c r="H30" s="91"/>
      <c r="I30" s="89"/>
      <c r="J30" s="93"/>
      <c r="K30" s="93"/>
      <c r="L30" s="91"/>
      <c r="M30" s="89"/>
      <c r="N30" s="89"/>
      <c r="O30" s="91"/>
      <c r="P30" s="89"/>
      <c r="Q30" s="93"/>
    </row>
    <row r="31" spans="1:17" ht="25.5" customHeight="1" thickBot="1">
      <c r="A31" s="60" t="s">
        <v>84</v>
      </c>
      <c r="B31" s="94" t="s">
        <v>85</v>
      </c>
      <c r="C31" s="60">
        <v>130</v>
      </c>
      <c r="D31" s="115">
        <v>1.3</v>
      </c>
      <c r="E31" s="60">
        <v>6.6</v>
      </c>
      <c r="F31" s="115">
        <v>4.55</v>
      </c>
      <c r="G31" s="60">
        <f t="shared" ref="G31" si="5">(F31+D31)*4+E31*9</f>
        <v>82.8</v>
      </c>
      <c r="H31" s="115">
        <v>0.01</v>
      </c>
      <c r="I31" s="61">
        <v>0</v>
      </c>
      <c r="J31" s="96">
        <v>0.05</v>
      </c>
      <c r="K31" s="319">
        <v>0</v>
      </c>
      <c r="L31" s="115">
        <v>4.25</v>
      </c>
      <c r="M31" s="60">
        <v>7.5</v>
      </c>
      <c r="N31" s="60">
        <v>3.5</v>
      </c>
      <c r="O31" s="318">
        <v>0.13</v>
      </c>
      <c r="P31" s="60">
        <v>1.5</v>
      </c>
      <c r="Q31" s="319">
        <v>3.2</v>
      </c>
    </row>
    <row r="32" spans="1:17" ht="15.75" thickBot="1">
      <c r="A32" s="60">
        <v>139</v>
      </c>
      <c r="B32" s="94" t="s">
        <v>211</v>
      </c>
      <c r="C32" s="60">
        <v>250</v>
      </c>
      <c r="D32" s="115">
        <v>3.5</v>
      </c>
      <c r="E32" s="60">
        <v>5.8</v>
      </c>
      <c r="F32" s="115">
        <v>17.3</v>
      </c>
      <c r="G32" s="60">
        <f t="shared" ref="G32:G35" si="6">(F32+D32)*4+E32*9</f>
        <v>135.4</v>
      </c>
      <c r="H32" s="115">
        <v>0.16</v>
      </c>
      <c r="I32" s="61">
        <v>0</v>
      </c>
      <c r="J32" s="96">
        <v>2.2000000000000002</v>
      </c>
      <c r="K32" s="63">
        <v>825</v>
      </c>
      <c r="L32" s="115">
        <v>53.9</v>
      </c>
      <c r="M32" s="60">
        <v>94.9</v>
      </c>
      <c r="N32" s="60">
        <v>52.8</v>
      </c>
      <c r="O32" s="59">
        <v>3.8</v>
      </c>
      <c r="P32" s="60">
        <v>0.86</v>
      </c>
      <c r="Q32" s="63">
        <v>2.7</v>
      </c>
    </row>
    <row r="33" spans="1:18" ht="15.75" thickBot="1">
      <c r="A33" s="60">
        <v>451</v>
      </c>
      <c r="B33" s="94" t="s">
        <v>203</v>
      </c>
      <c r="C33" s="60">
        <v>100</v>
      </c>
      <c r="D33" s="177">
        <v>12.5</v>
      </c>
      <c r="E33" s="60">
        <v>14.3</v>
      </c>
      <c r="F33" s="177">
        <v>11.8</v>
      </c>
      <c r="G33" s="97">
        <f t="shared" si="6"/>
        <v>225.90000000000003</v>
      </c>
      <c r="H33" s="59">
        <v>0.1</v>
      </c>
      <c r="I33" s="60">
        <v>0</v>
      </c>
      <c r="J33" s="63">
        <v>3.45</v>
      </c>
      <c r="K33" s="63">
        <v>13.3</v>
      </c>
      <c r="L33" s="59">
        <v>40.15</v>
      </c>
      <c r="M33" s="60">
        <v>230.2</v>
      </c>
      <c r="N33" s="60">
        <v>20.36</v>
      </c>
      <c r="O33" s="59">
        <v>2.39</v>
      </c>
      <c r="P33" s="60">
        <v>3.5</v>
      </c>
      <c r="Q33" s="63">
        <v>9.6999999999999993</v>
      </c>
    </row>
    <row r="34" spans="1:18" ht="15.75" thickBot="1">
      <c r="A34" s="72">
        <v>516</v>
      </c>
      <c r="B34" s="116" t="s">
        <v>178</v>
      </c>
      <c r="C34" s="72">
        <v>200</v>
      </c>
      <c r="D34" s="71">
        <v>10.199999999999999</v>
      </c>
      <c r="E34" s="72">
        <v>6.9</v>
      </c>
      <c r="F34" s="71">
        <v>38.5</v>
      </c>
      <c r="G34" s="97">
        <f t="shared" si="6"/>
        <v>256.90000000000003</v>
      </c>
      <c r="H34" s="117">
        <v>0.12</v>
      </c>
      <c r="I34" s="118">
        <v>0</v>
      </c>
      <c r="J34" s="119">
        <v>0</v>
      </c>
      <c r="K34" s="120">
        <v>43.1</v>
      </c>
      <c r="L34" s="118">
        <v>14.09</v>
      </c>
      <c r="M34" s="72">
        <v>110.6</v>
      </c>
      <c r="N34" s="72">
        <v>11.2</v>
      </c>
      <c r="O34" s="121">
        <v>1.1299999999999999</v>
      </c>
      <c r="P34" s="72">
        <v>0</v>
      </c>
      <c r="Q34" s="120">
        <v>0</v>
      </c>
    </row>
    <row r="35" spans="1:18" ht="30.75" thickBot="1">
      <c r="A35" s="329" t="s">
        <v>180</v>
      </c>
      <c r="B35" s="94" t="s">
        <v>179</v>
      </c>
      <c r="C35" s="60">
        <v>200</v>
      </c>
      <c r="D35" s="177">
        <v>0</v>
      </c>
      <c r="E35" s="60">
        <v>0</v>
      </c>
      <c r="F35" s="177">
        <v>19.399999999999999</v>
      </c>
      <c r="G35" s="97">
        <f t="shared" si="6"/>
        <v>77.599999999999994</v>
      </c>
      <c r="H35" s="59">
        <v>0.3</v>
      </c>
      <c r="I35" s="60">
        <v>70</v>
      </c>
      <c r="J35" s="63">
        <v>2.34</v>
      </c>
      <c r="K35" s="63">
        <v>0.12</v>
      </c>
      <c r="L35" s="59">
        <v>0</v>
      </c>
      <c r="M35" s="60">
        <v>0</v>
      </c>
      <c r="N35" s="60">
        <v>0</v>
      </c>
      <c r="O35" s="59">
        <v>0</v>
      </c>
      <c r="P35" s="60">
        <v>0</v>
      </c>
      <c r="Q35" s="63">
        <v>0</v>
      </c>
    </row>
    <row r="36" spans="1:18" ht="15.75" thickBot="1">
      <c r="A36" s="97" t="s">
        <v>54</v>
      </c>
      <c r="B36" s="98" t="s">
        <v>55</v>
      </c>
      <c r="C36" s="97">
        <v>60</v>
      </c>
      <c r="D36" s="99">
        <v>3</v>
      </c>
      <c r="E36" s="97">
        <v>1</v>
      </c>
      <c r="F36" s="99">
        <v>24.8</v>
      </c>
      <c r="G36" s="97">
        <f>(F36+D36)*4+E36*9</f>
        <v>120.2</v>
      </c>
      <c r="H36" s="99">
        <v>0.13700000000000001</v>
      </c>
      <c r="I36" s="97">
        <v>0</v>
      </c>
      <c r="J36" s="100">
        <v>1.1000000000000001</v>
      </c>
      <c r="K36" s="100">
        <v>0</v>
      </c>
      <c r="L36" s="99">
        <v>19.7</v>
      </c>
      <c r="M36" s="97">
        <v>76.2</v>
      </c>
      <c r="N36" s="97">
        <v>29.1</v>
      </c>
      <c r="O36" s="99">
        <v>0</v>
      </c>
      <c r="P36" s="97">
        <v>0.62</v>
      </c>
      <c r="Q36" s="100">
        <v>2.7</v>
      </c>
    </row>
    <row r="37" spans="1:18" ht="15.75" thickBot="1">
      <c r="A37" s="60" t="s">
        <v>54</v>
      </c>
      <c r="B37" s="94" t="s">
        <v>56</v>
      </c>
      <c r="C37" s="60">
        <v>40</v>
      </c>
      <c r="D37" s="370">
        <v>1.51</v>
      </c>
      <c r="E37" s="60">
        <v>0.41</v>
      </c>
      <c r="F37" s="370">
        <v>9.9600000000000009</v>
      </c>
      <c r="G37" s="60">
        <f t="shared" ref="G37" si="7">(F37+D37)*4+E37*9</f>
        <v>49.57</v>
      </c>
      <c r="H37" s="370">
        <v>3.2000000000000001E-2</v>
      </c>
      <c r="I37" s="60">
        <v>0</v>
      </c>
      <c r="J37" s="371">
        <v>0.26</v>
      </c>
      <c r="K37" s="371">
        <v>0</v>
      </c>
      <c r="L37" s="370">
        <v>4.5999999999999996</v>
      </c>
      <c r="M37" s="60">
        <v>17.8</v>
      </c>
      <c r="N37" s="60">
        <v>6.8</v>
      </c>
      <c r="O37" s="370">
        <v>0.4</v>
      </c>
      <c r="P37" s="60">
        <v>0.15</v>
      </c>
      <c r="Q37" s="371">
        <v>0.64</v>
      </c>
    </row>
    <row r="38" spans="1:18" ht="15.75" thickBot="1">
      <c r="A38" s="60"/>
      <c r="B38" s="94"/>
      <c r="C38" s="60"/>
      <c r="D38" s="59"/>
      <c r="E38" s="60"/>
      <c r="F38" s="59"/>
      <c r="G38" s="122"/>
      <c r="H38" s="59"/>
      <c r="I38" s="60"/>
      <c r="J38" s="60"/>
      <c r="K38" s="63"/>
      <c r="L38" s="59"/>
      <c r="M38" s="60"/>
      <c r="N38" s="60"/>
      <c r="O38" s="63"/>
      <c r="P38" s="63"/>
      <c r="Q38" s="63"/>
    </row>
    <row r="39" spans="1:18" ht="15.75" thickBot="1">
      <c r="A39" s="227"/>
      <c r="B39" s="225" t="s">
        <v>19</v>
      </c>
      <c r="C39" s="228"/>
      <c r="D39" s="229">
        <f>SUM(D31:D38)</f>
        <v>32.01</v>
      </c>
      <c r="E39" s="228">
        <f t="shared" ref="E39:Q39" si="8">SUM(E31:E38)</f>
        <v>35.01</v>
      </c>
      <c r="F39" s="229">
        <f t="shared" si="8"/>
        <v>126.31</v>
      </c>
      <c r="G39" s="228">
        <f t="shared" si="8"/>
        <v>948.37000000000012</v>
      </c>
      <c r="H39" s="229">
        <f t="shared" si="8"/>
        <v>0.85899999999999999</v>
      </c>
      <c r="I39" s="228">
        <f t="shared" si="8"/>
        <v>70</v>
      </c>
      <c r="J39" s="229">
        <f t="shared" si="8"/>
        <v>9.3999999999999986</v>
      </c>
      <c r="K39" s="228">
        <f t="shared" si="8"/>
        <v>881.52</v>
      </c>
      <c r="L39" s="229">
        <f t="shared" si="8"/>
        <v>136.69</v>
      </c>
      <c r="M39" s="228">
        <f t="shared" si="8"/>
        <v>537.20000000000005</v>
      </c>
      <c r="N39" s="229">
        <f t="shared" si="8"/>
        <v>123.76</v>
      </c>
      <c r="O39" s="228">
        <f t="shared" si="8"/>
        <v>7.8500000000000005</v>
      </c>
      <c r="P39" s="229">
        <f t="shared" si="8"/>
        <v>6.63</v>
      </c>
      <c r="Q39" s="228">
        <f t="shared" si="8"/>
        <v>18.940000000000001</v>
      </c>
    </row>
    <row r="40" spans="1:18" ht="6.75" customHeight="1">
      <c r="A40" s="89"/>
      <c r="B40" s="123"/>
      <c r="C40" s="123"/>
      <c r="D40" s="124"/>
      <c r="E40" s="123"/>
      <c r="F40" s="124"/>
      <c r="G40" s="123"/>
      <c r="H40" s="124"/>
      <c r="I40" s="123"/>
      <c r="J40" s="123"/>
      <c r="K40" s="125"/>
      <c r="L40" s="124"/>
      <c r="M40" s="123"/>
      <c r="N40" s="123"/>
      <c r="O40" s="125"/>
      <c r="P40" s="125"/>
      <c r="Q40" s="125"/>
      <c r="R40" s="27"/>
    </row>
    <row r="41" spans="1:18" ht="6" customHeight="1" thickBot="1">
      <c r="A41" s="89"/>
      <c r="B41" s="123"/>
      <c r="C41" s="123"/>
      <c r="D41" s="124"/>
      <c r="E41" s="123"/>
      <c r="F41" s="124"/>
      <c r="G41" s="123"/>
      <c r="H41" s="124"/>
      <c r="I41" s="123"/>
      <c r="J41" s="123"/>
      <c r="K41" s="125"/>
      <c r="L41" s="124"/>
      <c r="M41" s="123"/>
      <c r="N41" s="123"/>
      <c r="O41" s="125"/>
      <c r="P41" s="125"/>
      <c r="Q41" s="125"/>
      <c r="R41" s="27"/>
    </row>
    <row r="42" spans="1:18" ht="15.75" thickBot="1">
      <c r="A42" s="232"/>
      <c r="B42" s="232" t="s">
        <v>134</v>
      </c>
      <c r="C42" s="232"/>
      <c r="D42" s="233">
        <f>D29+D12</f>
        <v>39.400000000000006</v>
      </c>
      <c r="E42" s="232">
        <f>E29+E12</f>
        <v>41.45</v>
      </c>
      <c r="F42" s="232">
        <f t="shared" ref="F42:Q42" si="9">F29+F12</f>
        <v>173.17000000000002</v>
      </c>
      <c r="G42" s="232">
        <f t="shared" si="9"/>
        <v>1223.3300000000002</v>
      </c>
      <c r="H42" s="232">
        <f t="shared" si="9"/>
        <v>0.872</v>
      </c>
      <c r="I42" s="232">
        <f t="shared" si="9"/>
        <v>60</v>
      </c>
      <c r="J42" s="232">
        <f t="shared" si="9"/>
        <v>10.08</v>
      </c>
      <c r="K42" s="232">
        <f t="shared" si="9"/>
        <v>982.92</v>
      </c>
      <c r="L42" s="232">
        <f t="shared" si="9"/>
        <v>174.10999999999999</v>
      </c>
      <c r="M42" s="232">
        <f t="shared" si="9"/>
        <v>982.90000000000009</v>
      </c>
      <c r="N42" s="232">
        <f t="shared" si="9"/>
        <v>226.39</v>
      </c>
      <c r="O42" s="232">
        <f t="shared" si="9"/>
        <v>10.71</v>
      </c>
      <c r="P42" s="232">
        <f t="shared" si="9"/>
        <v>8.43</v>
      </c>
      <c r="Q42" s="232">
        <f t="shared" si="9"/>
        <v>34.840000000000003</v>
      </c>
      <c r="R42" s="27"/>
    </row>
    <row r="43" spans="1:18" ht="15.75" thickBot="1">
      <c r="A43" s="224"/>
      <c r="B43" s="225" t="s">
        <v>143</v>
      </c>
      <c r="C43" s="226"/>
      <c r="D43" s="226">
        <f>D39+D19</f>
        <v>55.91</v>
      </c>
      <c r="E43" s="226">
        <f t="shared" ref="E43:Q43" si="10">E39+E19</f>
        <v>56.61</v>
      </c>
      <c r="F43" s="226">
        <f t="shared" si="10"/>
        <v>241.61</v>
      </c>
      <c r="G43" s="226">
        <f t="shared" si="10"/>
        <v>1699.5700000000002</v>
      </c>
      <c r="H43" s="226">
        <f t="shared" si="10"/>
        <v>1.2949999999999999</v>
      </c>
      <c r="I43" s="226">
        <f t="shared" si="10"/>
        <v>70</v>
      </c>
      <c r="J43" s="226">
        <f t="shared" si="10"/>
        <v>11.269999999999998</v>
      </c>
      <c r="K43" s="226">
        <f t="shared" si="10"/>
        <v>1278.02</v>
      </c>
      <c r="L43" s="226">
        <f t="shared" si="10"/>
        <v>245.49</v>
      </c>
      <c r="M43" s="226">
        <f t="shared" si="10"/>
        <v>1694.2500000000002</v>
      </c>
      <c r="N43" s="226">
        <f t="shared" si="10"/>
        <v>391.05</v>
      </c>
      <c r="O43" s="226">
        <f t="shared" si="10"/>
        <v>11.900000000000002</v>
      </c>
      <c r="P43" s="226">
        <f t="shared" si="10"/>
        <v>13.47</v>
      </c>
      <c r="Q43" s="226">
        <f t="shared" si="10"/>
        <v>51.760000000000005</v>
      </c>
      <c r="R43" s="27"/>
    </row>
    <row r="44" spans="1:18">
      <c r="A44" s="83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126"/>
      <c r="P44" s="126"/>
      <c r="Q44" s="1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2:18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2:18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2:18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</sheetData>
  <mergeCells count="10">
    <mergeCell ref="B44:N44"/>
    <mergeCell ref="G4:G5"/>
    <mergeCell ref="H4:K4"/>
    <mergeCell ref="L4:Q4"/>
    <mergeCell ref="A1:E1"/>
    <mergeCell ref="A2:E2"/>
    <mergeCell ref="D4:F4"/>
    <mergeCell ref="A4:A5"/>
    <mergeCell ref="B4:B5"/>
    <mergeCell ref="C4:C5"/>
  </mergeCells>
  <pageMargins left="0.59055118110236227" right="0.11811023622047245" top="0.19685039370078741" bottom="0.19685039370078741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1"/>
  <sheetViews>
    <sheetView workbookViewId="0">
      <pane ySplit="5" topLeftCell="A7" activePane="bottomLeft" state="frozen"/>
      <selection pane="bottomLeft" activeCell="F33" sqref="F33"/>
    </sheetView>
  </sheetViews>
  <sheetFormatPr defaultRowHeight="15"/>
  <cols>
    <col min="1" max="1" width="11.28515625" customWidth="1"/>
    <col min="2" max="2" width="40.28515625" customWidth="1"/>
    <col min="3" max="3" width="9.7109375" customWidth="1"/>
    <col min="7" max="7" width="12.85546875" customWidth="1"/>
    <col min="11" max="11" width="7.85546875" customWidth="1"/>
  </cols>
  <sheetData>
    <row r="1" spans="1:17" ht="18.75">
      <c r="A1" s="434" t="s">
        <v>58</v>
      </c>
      <c r="B1" s="434"/>
      <c r="C1" s="434"/>
      <c r="D1" s="434"/>
      <c r="E1" s="434"/>
      <c r="F1" s="82"/>
      <c r="G1" s="82"/>
      <c r="H1" s="82"/>
      <c r="I1" s="83"/>
      <c r="J1" s="83"/>
      <c r="K1" s="83"/>
      <c r="L1" s="83"/>
      <c r="M1" s="83"/>
      <c r="N1" s="83"/>
      <c r="O1" s="83"/>
      <c r="P1" s="83"/>
      <c r="Q1" s="83"/>
    </row>
    <row r="2" spans="1:17" ht="18.75">
      <c r="A2" s="434" t="s">
        <v>232</v>
      </c>
      <c r="B2" s="434"/>
      <c r="C2" s="434"/>
      <c r="D2" s="434"/>
      <c r="E2" s="434"/>
      <c r="F2" s="82"/>
      <c r="G2" s="82"/>
      <c r="H2" s="82"/>
      <c r="I2" s="83"/>
      <c r="J2" s="83"/>
      <c r="K2" s="83"/>
      <c r="L2" s="83"/>
      <c r="M2" s="83"/>
      <c r="N2" s="83"/>
      <c r="O2" s="83"/>
      <c r="P2" s="83"/>
      <c r="Q2" s="83"/>
    </row>
    <row r="3" spans="1:17" ht="19.5" thickBot="1">
      <c r="A3" s="84" t="s">
        <v>29</v>
      </c>
      <c r="B3" s="84"/>
      <c r="C3" s="84"/>
      <c r="D3" s="84"/>
      <c r="E3" s="84"/>
      <c r="F3" s="82"/>
      <c r="G3" s="82"/>
      <c r="H3" s="82"/>
      <c r="I3" s="83"/>
      <c r="J3" s="83"/>
      <c r="K3" s="83"/>
      <c r="L3" s="83"/>
      <c r="M3" s="83"/>
      <c r="N3" s="83"/>
      <c r="O3" s="83"/>
      <c r="P3" s="83"/>
      <c r="Q3" s="83"/>
    </row>
    <row r="4" spans="1:17" ht="33" customHeight="1" thickBot="1">
      <c r="A4" s="429" t="s">
        <v>1</v>
      </c>
      <c r="B4" s="437" t="s">
        <v>2</v>
      </c>
      <c r="C4" s="437" t="s">
        <v>3</v>
      </c>
      <c r="D4" s="435" t="s">
        <v>4</v>
      </c>
      <c r="E4" s="435"/>
      <c r="F4" s="436"/>
      <c r="G4" s="429" t="s">
        <v>8</v>
      </c>
      <c r="H4" s="431" t="s">
        <v>13</v>
      </c>
      <c r="I4" s="432"/>
      <c r="J4" s="432"/>
      <c r="K4" s="433"/>
      <c r="L4" s="431" t="s">
        <v>14</v>
      </c>
      <c r="M4" s="432"/>
      <c r="N4" s="432"/>
      <c r="O4" s="432"/>
      <c r="P4" s="432"/>
      <c r="Q4" s="433"/>
    </row>
    <row r="5" spans="1:17" ht="23.25" customHeight="1" thickBot="1">
      <c r="A5" s="430"/>
      <c r="B5" s="438"/>
      <c r="C5" s="438"/>
      <c r="D5" s="85" t="s">
        <v>5</v>
      </c>
      <c r="E5" s="86" t="s">
        <v>6</v>
      </c>
      <c r="F5" s="85" t="s">
        <v>7</v>
      </c>
      <c r="G5" s="430"/>
      <c r="H5" s="87" t="s">
        <v>11</v>
      </c>
      <c r="I5" s="60" t="s">
        <v>12</v>
      </c>
      <c r="J5" s="63" t="s">
        <v>10</v>
      </c>
      <c r="K5" s="88" t="s">
        <v>9</v>
      </c>
      <c r="L5" s="85" t="s">
        <v>15</v>
      </c>
      <c r="M5" s="86" t="s">
        <v>16</v>
      </c>
      <c r="N5" s="86" t="s">
        <v>17</v>
      </c>
      <c r="O5" s="85" t="s">
        <v>18</v>
      </c>
      <c r="P5" s="60" t="s">
        <v>49</v>
      </c>
      <c r="Q5" s="88" t="s">
        <v>50</v>
      </c>
    </row>
    <row r="6" spans="1:17" ht="24" customHeight="1" thickBot="1">
      <c r="A6" s="89"/>
      <c r="B6" s="90" t="s">
        <v>30</v>
      </c>
      <c r="C6" s="89"/>
      <c r="D6" s="91"/>
      <c r="E6" s="89"/>
      <c r="F6" s="91"/>
      <c r="G6" s="89"/>
      <c r="H6" s="92"/>
      <c r="I6" s="89"/>
      <c r="J6" s="93"/>
      <c r="K6" s="93"/>
      <c r="L6" s="91"/>
      <c r="M6" s="89"/>
      <c r="N6" s="89"/>
      <c r="O6" s="91"/>
      <c r="P6" s="89"/>
      <c r="Q6" s="93"/>
    </row>
    <row r="7" spans="1:17" ht="30.75" thickBot="1">
      <c r="A7" s="60" t="s">
        <v>79</v>
      </c>
      <c r="B7" s="133" t="s">
        <v>80</v>
      </c>
      <c r="C7" s="60" t="s">
        <v>212</v>
      </c>
      <c r="D7" s="321">
        <v>14.8</v>
      </c>
      <c r="E7" s="60">
        <v>15.2</v>
      </c>
      <c r="F7" s="61">
        <v>36.799999999999997</v>
      </c>
      <c r="G7" s="60">
        <f>(D7+F7)*4+E7*9</f>
        <v>343.19999999999993</v>
      </c>
      <c r="H7" s="95">
        <v>0.05</v>
      </c>
      <c r="I7" s="61">
        <v>0</v>
      </c>
      <c r="J7" s="96">
        <v>0</v>
      </c>
      <c r="K7" s="322">
        <v>0</v>
      </c>
      <c r="L7" s="61">
        <v>139.5</v>
      </c>
      <c r="M7" s="60">
        <v>184.03</v>
      </c>
      <c r="N7" s="60">
        <v>22.11</v>
      </c>
      <c r="O7" s="321">
        <v>0.8</v>
      </c>
      <c r="P7" s="60">
        <v>0</v>
      </c>
      <c r="Q7" s="322">
        <v>0</v>
      </c>
    </row>
    <row r="8" spans="1:17" ht="15.75" thickBot="1">
      <c r="A8" s="60" t="s">
        <v>81</v>
      </c>
      <c r="B8" s="94" t="s">
        <v>82</v>
      </c>
      <c r="C8" s="60">
        <v>200</v>
      </c>
      <c r="D8" s="321">
        <v>1.4</v>
      </c>
      <c r="E8" s="60">
        <v>1.6</v>
      </c>
      <c r="F8" s="61">
        <v>16.399999999999999</v>
      </c>
      <c r="G8" s="60">
        <f>(D8+F8)*4+E8*9</f>
        <v>85.6</v>
      </c>
      <c r="H8" s="95">
        <v>0</v>
      </c>
      <c r="I8" s="61">
        <v>0</v>
      </c>
      <c r="J8" s="96">
        <v>0</v>
      </c>
      <c r="K8" s="322">
        <v>0</v>
      </c>
      <c r="L8" s="61">
        <v>66</v>
      </c>
      <c r="M8" s="60">
        <v>53.2</v>
      </c>
      <c r="N8" s="60">
        <v>12</v>
      </c>
      <c r="O8" s="321">
        <v>0.9</v>
      </c>
      <c r="P8" s="60">
        <v>0.1</v>
      </c>
      <c r="Q8" s="322">
        <v>4</v>
      </c>
    </row>
    <row r="9" spans="1:17" ht="15.75" thickBot="1">
      <c r="A9" s="101" t="s">
        <v>54</v>
      </c>
      <c r="B9" s="102" t="s">
        <v>55</v>
      </c>
      <c r="C9" s="103">
        <v>70</v>
      </c>
      <c r="D9" s="99">
        <v>4.5</v>
      </c>
      <c r="E9" s="97">
        <v>1.2</v>
      </c>
      <c r="F9" s="99">
        <v>29.9</v>
      </c>
      <c r="G9" s="97">
        <f t="shared" ref="G9" si="0">(F9+D9)*4+E9*9</f>
        <v>148.4</v>
      </c>
      <c r="H9" s="99">
        <v>6.4000000000000001E-2</v>
      </c>
      <c r="I9" s="97">
        <v>0</v>
      </c>
      <c r="J9" s="100">
        <v>0.52</v>
      </c>
      <c r="K9" s="100">
        <v>0</v>
      </c>
      <c r="L9" s="99">
        <v>9.1999999999999993</v>
      </c>
      <c r="M9" s="97">
        <v>17.8</v>
      </c>
      <c r="N9" s="97">
        <v>6.8</v>
      </c>
      <c r="O9" s="99">
        <v>0.4</v>
      </c>
      <c r="P9" s="97">
        <v>0.15</v>
      </c>
      <c r="Q9" s="100">
        <v>0.64</v>
      </c>
    </row>
    <row r="10" spans="1:17" ht="16.5" customHeight="1" thickBot="1">
      <c r="A10" s="218"/>
      <c r="B10" s="219" t="s">
        <v>19</v>
      </c>
      <c r="C10" s="243">
        <v>500</v>
      </c>
      <c r="D10" s="244">
        <f t="shared" ref="D10:Q10" si="1">SUM(D7:D9)</f>
        <v>20.7</v>
      </c>
      <c r="E10" s="244">
        <f t="shared" si="1"/>
        <v>18</v>
      </c>
      <c r="F10" s="244">
        <f t="shared" si="1"/>
        <v>83.1</v>
      </c>
      <c r="G10" s="244">
        <f t="shared" si="1"/>
        <v>577.19999999999993</v>
      </c>
      <c r="H10" s="245">
        <f t="shared" si="1"/>
        <v>0.114</v>
      </c>
      <c r="I10" s="220">
        <f t="shared" si="1"/>
        <v>0</v>
      </c>
      <c r="J10" s="221">
        <f t="shared" si="1"/>
        <v>0.52</v>
      </c>
      <c r="K10" s="220">
        <f t="shared" si="1"/>
        <v>0</v>
      </c>
      <c r="L10" s="246">
        <f t="shared" si="1"/>
        <v>214.7</v>
      </c>
      <c r="M10" s="244">
        <f t="shared" si="1"/>
        <v>255.03000000000003</v>
      </c>
      <c r="N10" s="244">
        <f t="shared" si="1"/>
        <v>40.909999999999997</v>
      </c>
      <c r="O10" s="244">
        <f t="shared" si="1"/>
        <v>2.1</v>
      </c>
      <c r="P10" s="244">
        <f t="shared" si="1"/>
        <v>0.25</v>
      </c>
      <c r="Q10" s="223">
        <f t="shared" si="1"/>
        <v>4.6399999999999997</v>
      </c>
    </row>
    <row r="11" spans="1:17" ht="24" customHeight="1" thickBot="1">
      <c r="A11" s="107"/>
      <c r="B11" s="90" t="s">
        <v>31</v>
      </c>
      <c r="C11" s="108"/>
      <c r="D11" s="85"/>
      <c r="E11" s="86"/>
      <c r="F11" s="85"/>
      <c r="G11" s="86"/>
      <c r="H11" s="109"/>
      <c r="I11" s="110"/>
      <c r="J11" s="111"/>
      <c r="K11" s="111"/>
      <c r="L11" s="109"/>
      <c r="M11" s="110"/>
      <c r="N11" s="110"/>
      <c r="O11" s="109"/>
      <c r="P11" s="110"/>
      <c r="Q11" s="111"/>
    </row>
    <row r="12" spans="1:17" ht="30.75" customHeight="1" thickBot="1">
      <c r="A12" s="60" t="s">
        <v>79</v>
      </c>
      <c r="B12" s="133" t="s">
        <v>80</v>
      </c>
      <c r="C12" s="60" t="s">
        <v>213</v>
      </c>
      <c r="D12" s="321">
        <v>15.5</v>
      </c>
      <c r="E12" s="60">
        <v>15.9</v>
      </c>
      <c r="F12" s="61">
        <v>38.5</v>
      </c>
      <c r="G12" s="60">
        <f>(D12+F12)*4+E12*9</f>
        <v>359.1</v>
      </c>
      <c r="H12" s="95">
        <v>0.05</v>
      </c>
      <c r="I12" s="61">
        <v>0</v>
      </c>
      <c r="J12" s="96">
        <v>0</v>
      </c>
      <c r="K12" s="322">
        <v>0</v>
      </c>
      <c r="L12" s="61">
        <v>139.5</v>
      </c>
      <c r="M12" s="60">
        <v>184.03</v>
      </c>
      <c r="N12" s="60">
        <v>22.11</v>
      </c>
      <c r="O12" s="321">
        <v>0.8</v>
      </c>
      <c r="P12" s="60">
        <v>0</v>
      </c>
      <c r="Q12" s="322">
        <v>0</v>
      </c>
    </row>
    <row r="13" spans="1:17" ht="15" customHeight="1" thickBot="1">
      <c r="A13" s="60" t="s">
        <v>81</v>
      </c>
      <c r="B13" s="94" t="s">
        <v>82</v>
      </c>
      <c r="C13" s="60">
        <v>200</v>
      </c>
      <c r="D13" s="321">
        <v>1.4</v>
      </c>
      <c r="E13" s="60">
        <v>1.6</v>
      </c>
      <c r="F13" s="61">
        <v>16.399999999999999</v>
      </c>
      <c r="G13" s="60">
        <f>(D13+F13)*4+E13*9</f>
        <v>85.6</v>
      </c>
      <c r="H13" s="95">
        <v>0</v>
      </c>
      <c r="I13" s="61">
        <v>0</v>
      </c>
      <c r="J13" s="96">
        <v>0</v>
      </c>
      <c r="K13" s="322">
        <v>0</v>
      </c>
      <c r="L13" s="61">
        <v>66</v>
      </c>
      <c r="M13" s="60">
        <v>53.2</v>
      </c>
      <c r="N13" s="60">
        <v>12</v>
      </c>
      <c r="O13" s="321">
        <v>0.9</v>
      </c>
      <c r="P13" s="60">
        <v>0.1</v>
      </c>
      <c r="Q13" s="322">
        <v>4</v>
      </c>
    </row>
    <row r="14" spans="1:17" ht="19.5" customHeight="1" thickBot="1">
      <c r="A14" s="101" t="s">
        <v>54</v>
      </c>
      <c r="B14" s="102" t="s">
        <v>55</v>
      </c>
      <c r="C14" s="103">
        <v>70</v>
      </c>
      <c r="D14" s="99">
        <v>4.5</v>
      </c>
      <c r="E14" s="97">
        <v>1.2</v>
      </c>
      <c r="F14" s="99">
        <v>29.9</v>
      </c>
      <c r="G14" s="97">
        <f t="shared" ref="G14" si="2">(F14+D14)*4+E14*9</f>
        <v>148.4</v>
      </c>
      <c r="H14" s="99">
        <v>6.4000000000000001E-2</v>
      </c>
      <c r="I14" s="97">
        <v>0</v>
      </c>
      <c r="J14" s="100">
        <v>0.52</v>
      </c>
      <c r="K14" s="100">
        <v>0</v>
      </c>
      <c r="L14" s="99">
        <v>9.1999999999999993</v>
      </c>
      <c r="M14" s="97">
        <v>17.8</v>
      </c>
      <c r="N14" s="97">
        <v>6.8</v>
      </c>
      <c r="O14" s="99">
        <v>0.4</v>
      </c>
      <c r="P14" s="97">
        <v>0.15</v>
      </c>
      <c r="Q14" s="100">
        <v>0.64</v>
      </c>
    </row>
    <row r="15" spans="1:17" ht="15.75" customHeight="1" thickBot="1">
      <c r="A15" s="237"/>
      <c r="B15" s="238" t="s">
        <v>19</v>
      </c>
      <c r="C15" s="239">
        <v>550</v>
      </c>
      <c r="D15" s="247">
        <f t="shared" ref="D15:Q15" si="3">SUM(D12:D14)</f>
        <v>21.4</v>
      </c>
      <c r="E15" s="240">
        <f t="shared" si="3"/>
        <v>18.7</v>
      </c>
      <c r="F15" s="240">
        <f t="shared" si="3"/>
        <v>84.8</v>
      </c>
      <c r="G15" s="240">
        <f t="shared" si="3"/>
        <v>593.1</v>
      </c>
      <c r="H15" s="240">
        <f t="shared" si="3"/>
        <v>0.114</v>
      </c>
      <c r="I15" s="240">
        <f t="shared" si="3"/>
        <v>0</v>
      </c>
      <c r="J15" s="240">
        <f t="shared" si="3"/>
        <v>0.52</v>
      </c>
      <c r="K15" s="240">
        <f t="shared" si="3"/>
        <v>0</v>
      </c>
      <c r="L15" s="240">
        <f t="shared" si="3"/>
        <v>214.7</v>
      </c>
      <c r="M15" s="240">
        <f t="shared" si="3"/>
        <v>255.03000000000003</v>
      </c>
      <c r="N15" s="240">
        <f t="shared" si="3"/>
        <v>40.909999999999997</v>
      </c>
      <c r="O15" s="240">
        <f t="shared" si="3"/>
        <v>2.1</v>
      </c>
      <c r="P15" s="240">
        <f t="shared" si="3"/>
        <v>0.25</v>
      </c>
      <c r="Q15" s="248">
        <f t="shared" si="3"/>
        <v>4.6399999999999997</v>
      </c>
    </row>
    <row r="16" spans="1:17" ht="26.25" customHeight="1" thickBot="1">
      <c r="A16" s="107"/>
      <c r="B16" s="112" t="s">
        <v>21</v>
      </c>
      <c r="C16" s="107"/>
      <c r="D16" s="113"/>
      <c r="E16" s="107"/>
      <c r="F16" s="113"/>
      <c r="G16" s="107"/>
      <c r="H16" s="113"/>
      <c r="I16" s="107"/>
      <c r="J16" s="114"/>
      <c r="K16" s="114"/>
      <c r="L16" s="113"/>
      <c r="M16" s="107"/>
      <c r="N16" s="107"/>
      <c r="O16" s="113"/>
      <c r="P16" s="107"/>
      <c r="Q16" s="114"/>
    </row>
    <row r="17" spans="1:17" ht="15.75" thickBot="1">
      <c r="A17" s="14">
        <v>114</v>
      </c>
      <c r="B17" s="7" t="s">
        <v>97</v>
      </c>
      <c r="C17" s="14" t="s">
        <v>74</v>
      </c>
      <c r="D17" s="189">
        <v>1.2</v>
      </c>
      <c r="E17" s="60">
        <v>2.6</v>
      </c>
      <c r="F17" s="189">
        <v>12.2</v>
      </c>
      <c r="G17" s="14">
        <f t="shared" ref="G17" si="4">(D17+F17)*4+E17*9</f>
        <v>77</v>
      </c>
      <c r="H17" s="191">
        <v>0.04</v>
      </c>
      <c r="I17" s="14">
        <v>0</v>
      </c>
      <c r="J17" s="192">
        <v>0</v>
      </c>
      <c r="K17" s="192">
        <v>0.6</v>
      </c>
      <c r="L17" s="191">
        <v>46.4</v>
      </c>
      <c r="M17" s="14">
        <v>160</v>
      </c>
      <c r="N17" s="14">
        <v>24</v>
      </c>
      <c r="O17" s="191">
        <v>1.04</v>
      </c>
      <c r="P17" s="14">
        <v>0.24</v>
      </c>
      <c r="Q17" s="192">
        <v>2.5</v>
      </c>
    </row>
    <row r="18" spans="1:17" ht="30.75" customHeight="1" thickBot="1">
      <c r="A18" s="60" t="s">
        <v>77</v>
      </c>
      <c r="B18" s="133" t="s">
        <v>153</v>
      </c>
      <c r="C18" s="60" t="s">
        <v>234</v>
      </c>
      <c r="D18" s="139">
        <v>9.3000000000000007</v>
      </c>
      <c r="E18" s="60">
        <v>13.2</v>
      </c>
      <c r="F18" s="139">
        <v>26.1</v>
      </c>
      <c r="G18" s="60">
        <f>(D18+F18)*4+E18*9</f>
        <v>260.40000000000003</v>
      </c>
      <c r="H18" s="139">
        <v>0.26</v>
      </c>
      <c r="I18" s="60">
        <v>0</v>
      </c>
      <c r="J18" s="140">
        <v>3.2</v>
      </c>
      <c r="K18" s="140">
        <v>87</v>
      </c>
      <c r="L18" s="139">
        <v>96.9</v>
      </c>
      <c r="M18" s="60">
        <v>414.2</v>
      </c>
      <c r="N18" s="60">
        <v>72.400000000000006</v>
      </c>
      <c r="O18" s="139">
        <v>8.5</v>
      </c>
      <c r="P18" s="60">
        <v>2.2000000000000002</v>
      </c>
      <c r="Q18" s="140">
        <v>8.3000000000000007</v>
      </c>
    </row>
    <row r="19" spans="1:17" ht="29.25" customHeight="1" thickBot="1">
      <c r="A19" s="72">
        <v>518</v>
      </c>
      <c r="B19" s="116" t="s">
        <v>214</v>
      </c>
      <c r="C19" s="30" t="s">
        <v>215</v>
      </c>
      <c r="D19" s="71">
        <v>3.3</v>
      </c>
      <c r="E19" s="72">
        <v>5.5</v>
      </c>
      <c r="F19" s="71">
        <v>27.4</v>
      </c>
      <c r="G19" s="19">
        <f>(F19+D19)*4+E19*9</f>
        <v>172.3</v>
      </c>
      <c r="H19" s="48">
        <v>0.01</v>
      </c>
      <c r="I19" s="31">
        <v>0</v>
      </c>
      <c r="J19" s="51">
        <v>0.01</v>
      </c>
      <c r="K19" s="32">
        <v>150</v>
      </c>
      <c r="L19" s="31">
        <v>64.599999999999994</v>
      </c>
      <c r="M19" s="30">
        <v>65</v>
      </c>
      <c r="N19" s="30">
        <v>4.4000000000000004</v>
      </c>
      <c r="O19" s="49">
        <v>0</v>
      </c>
      <c r="P19" s="30">
        <v>0</v>
      </c>
      <c r="Q19" s="32">
        <v>0</v>
      </c>
    </row>
    <row r="20" spans="1:17" ht="15.75" thickBot="1">
      <c r="A20" s="60">
        <v>634</v>
      </c>
      <c r="B20" s="94" t="s">
        <v>78</v>
      </c>
      <c r="C20" s="60">
        <v>200</v>
      </c>
      <c r="D20" s="141">
        <v>0.2</v>
      </c>
      <c r="E20" s="60">
        <v>0.08</v>
      </c>
      <c r="F20" s="141">
        <v>17.399999999999999</v>
      </c>
      <c r="G20" s="60">
        <f>(D20+F20)*4+E20*9</f>
        <v>71.11999999999999</v>
      </c>
      <c r="H20" s="141">
        <v>0.02</v>
      </c>
      <c r="I20" s="60">
        <v>60</v>
      </c>
      <c r="J20" s="142">
        <v>80</v>
      </c>
      <c r="K20" s="142">
        <v>0.8</v>
      </c>
      <c r="L20" s="141">
        <v>30</v>
      </c>
      <c r="M20" s="60">
        <v>23</v>
      </c>
      <c r="N20" s="60">
        <v>20.399999999999999</v>
      </c>
      <c r="O20" s="141">
        <v>0.4</v>
      </c>
      <c r="P20" s="60">
        <v>0.1</v>
      </c>
      <c r="Q20" s="142">
        <v>0.8</v>
      </c>
    </row>
    <row r="21" spans="1:17" ht="15.75" thickBot="1">
      <c r="A21" s="101" t="s">
        <v>54</v>
      </c>
      <c r="B21" s="102" t="s">
        <v>55</v>
      </c>
      <c r="C21" s="103">
        <v>25</v>
      </c>
      <c r="D21" s="139">
        <v>1.5</v>
      </c>
      <c r="E21" s="60">
        <v>0.42</v>
      </c>
      <c r="F21" s="139">
        <v>10.35</v>
      </c>
      <c r="G21" s="60">
        <f>(D21+F21)*4+E21*9</f>
        <v>51.18</v>
      </c>
      <c r="H21" s="139">
        <v>1.6E-2</v>
      </c>
      <c r="I21" s="60">
        <v>0</v>
      </c>
      <c r="J21" s="140">
        <v>0.13</v>
      </c>
      <c r="K21" s="140">
        <v>0</v>
      </c>
      <c r="L21" s="139">
        <v>2.2999999999999998</v>
      </c>
      <c r="M21" s="60">
        <v>8.9</v>
      </c>
      <c r="N21" s="60">
        <v>3.4</v>
      </c>
      <c r="O21" s="139">
        <v>0.2</v>
      </c>
      <c r="P21" s="60">
        <v>7.4999999999999997E-2</v>
      </c>
      <c r="Q21" s="140">
        <v>0.32</v>
      </c>
    </row>
    <row r="22" spans="1:17" ht="15.75" thickBot="1">
      <c r="A22" s="60" t="s">
        <v>54</v>
      </c>
      <c r="B22" s="94" t="s">
        <v>56</v>
      </c>
      <c r="C22" s="103">
        <v>50</v>
      </c>
      <c r="D22" s="372">
        <v>3.15</v>
      </c>
      <c r="E22" s="60">
        <v>0.85</v>
      </c>
      <c r="F22" s="372">
        <v>20.7</v>
      </c>
      <c r="G22" s="60">
        <f t="shared" ref="G22" si="5">(D22+F22)*4+E22*9</f>
        <v>103.05</v>
      </c>
      <c r="H22" s="372">
        <v>3.2000000000000001E-2</v>
      </c>
      <c r="I22" s="60">
        <v>0</v>
      </c>
      <c r="J22" s="373">
        <v>0.26</v>
      </c>
      <c r="K22" s="373">
        <v>0</v>
      </c>
      <c r="L22" s="372">
        <v>4.5999999999999996</v>
      </c>
      <c r="M22" s="60">
        <v>17.8</v>
      </c>
      <c r="N22" s="60">
        <v>6.8</v>
      </c>
      <c r="O22" s="372">
        <v>0.4</v>
      </c>
      <c r="P22" s="60">
        <v>0.15</v>
      </c>
      <c r="Q22" s="373">
        <v>0.64</v>
      </c>
    </row>
    <row r="23" spans="1:17" ht="15.75" thickBot="1">
      <c r="A23" s="60" t="s">
        <v>54</v>
      </c>
      <c r="B23" s="94" t="s">
        <v>115</v>
      </c>
      <c r="C23" s="60">
        <v>100</v>
      </c>
      <c r="D23" s="134">
        <v>0.4</v>
      </c>
      <c r="E23" s="134">
        <v>0.4</v>
      </c>
      <c r="F23" s="134">
        <v>9.8000000000000007</v>
      </c>
      <c r="G23" s="97">
        <f t="shared" ref="G23" si="6">(F23+D23)*4+E23*9</f>
        <v>44.400000000000006</v>
      </c>
      <c r="H23" s="183">
        <v>0.03</v>
      </c>
      <c r="I23" s="183">
        <v>0</v>
      </c>
      <c r="J23" s="183">
        <v>0.2</v>
      </c>
      <c r="K23" s="183">
        <v>5</v>
      </c>
      <c r="L23" s="183">
        <v>16</v>
      </c>
      <c r="M23" s="134">
        <v>11</v>
      </c>
      <c r="N23" s="134">
        <v>9</v>
      </c>
      <c r="O23" s="134">
        <v>2.2000000000000002</v>
      </c>
      <c r="P23" s="134">
        <v>0.15</v>
      </c>
      <c r="Q23" s="134">
        <v>2</v>
      </c>
    </row>
    <row r="24" spans="1:17" ht="16.5" customHeight="1" thickBot="1">
      <c r="A24" s="218"/>
      <c r="B24" s="219" t="s">
        <v>19</v>
      </c>
      <c r="C24" s="220">
        <v>850</v>
      </c>
      <c r="D24" s="220">
        <f>SUM(D17:D23)</f>
        <v>19.049999999999997</v>
      </c>
      <c r="E24" s="220">
        <f t="shared" ref="E24:P24" si="7">SUM(E17:E23)</f>
        <v>23.049999999999997</v>
      </c>
      <c r="F24" s="220">
        <f t="shared" si="7"/>
        <v>123.94999999999999</v>
      </c>
      <c r="G24" s="222">
        <f>SUM(G17:G23)</f>
        <v>779.44999999999993</v>
      </c>
      <c r="H24" s="222">
        <f t="shared" si="7"/>
        <v>0.40800000000000003</v>
      </c>
      <c r="I24" s="220">
        <f t="shared" si="7"/>
        <v>60</v>
      </c>
      <c r="J24" s="221">
        <f t="shared" si="7"/>
        <v>83.8</v>
      </c>
      <c r="K24" s="220">
        <f t="shared" si="7"/>
        <v>243.4</v>
      </c>
      <c r="L24" s="220">
        <f t="shared" si="7"/>
        <v>260.8</v>
      </c>
      <c r="M24" s="221">
        <f>SUM(M17:M23)</f>
        <v>699.9</v>
      </c>
      <c r="N24" s="220">
        <f t="shared" si="7"/>
        <v>140.40000000000003</v>
      </c>
      <c r="O24" s="220">
        <f t="shared" si="7"/>
        <v>12.739999999999998</v>
      </c>
      <c r="P24" s="220">
        <f t="shared" si="7"/>
        <v>2.9150000000000005</v>
      </c>
      <c r="Q24" s="223">
        <f>SUM(Q17:Q23)</f>
        <v>14.560000000000002</v>
      </c>
    </row>
    <row r="25" spans="1:17" ht="25.5" customHeight="1" thickBot="1">
      <c r="A25" s="89"/>
      <c r="B25" s="90" t="s">
        <v>22</v>
      </c>
      <c r="C25" s="89"/>
      <c r="D25" s="91"/>
      <c r="E25" s="89"/>
      <c r="F25" s="91"/>
      <c r="G25" s="89"/>
      <c r="H25" s="91"/>
      <c r="I25" s="89"/>
      <c r="J25" s="93"/>
      <c r="K25" s="93"/>
      <c r="L25" s="91"/>
      <c r="M25" s="89"/>
      <c r="N25" s="89"/>
      <c r="O25" s="91"/>
      <c r="P25" s="89"/>
      <c r="Q25" s="93"/>
    </row>
    <row r="26" spans="1:17" ht="15.75" thickBot="1">
      <c r="A26" s="14">
        <v>114</v>
      </c>
      <c r="B26" s="7" t="s">
        <v>97</v>
      </c>
      <c r="C26" s="14" t="s">
        <v>57</v>
      </c>
      <c r="D26" s="189">
        <v>1.5</v>
      </c>
      <c r="E26" s="60">
        <v>3.3</v>
      </c>
      <c r="F26" s="189">
        <v>15.2</v>
      </c>
      <c r="G26" s="14">
        <f t="shared" ref="G26" si="8">(D26+F26)*4+E26*9</f>
        <v>96.5</v>
      </c>
      <c r="H26" s="191">
        <v>0.05</v>
      </c>
      <c r="I26" s="14">
        <v>0</v>
      </c>
      <c r="J26" s="192">
        <v>0</v>
      </c>
      <c r="K26" s="192">
        <v>0.8</v>
      </c>
      <c r="L26" s="191">
        <v>58</v>
      </c>
      <c r="M26" s="14">
        <v>200</v>
      </c>
      <c r="N26" s="14">
        <v>30</v>
      </c>
      <c r="O26" s="191">
        <v>1.3</v>
      </c>
      <c r="P26" s="14">
        <v>0.3</v>
      </c>
      <c r="Q26" s="192">
        <v>3.1</v>
      </c>
    </row>
    <row r="27" spans="1:17" ht="28.5" customHeight="1" thickBot="1">
      <c r="A27" s="60" t="s">
        <v>77</v>
      </c>
      <c r="B27" s="133" t="s">
        <v>153</v>
      </c>
      <c r="C27" s="60" t="s">
        <v>152</v>
      </c>
      <c r="D27" s="139">
        <v>10.5</v>
      </c>
      <c r="E27" s="60">
        <v>15</v>
      </c>
      <c r="F27" s="139">
        <v>30.1</v>
      </c>
      <c r="G27" s="60">
        <f t="shared" ref="G27:G32" si="9">(D27+F27)*4+E27*9</f>
        <v>297.39999999999998</v>
      </c>
      <c r="H27" s="139">
        <v>0.3</v>
      </c>
      <c r="I27" s="60">
        <v>0</v>
      </c>
      <c r="J27" s="140">
        <v>3.6</v>
      </c>
      <c r="K27" s="140">
        <v>100</v>
      </c>
      <c r="L27" s="139">
        <v>111.5</v>
      </c>
      <c r="M27" s="60">
        <v>476.5</v>
      </c>
      <c r="N27" s="60">
        <v>83.3</v>
      </c>
      <c r="O27" s="139">
        <v>6.75</v>
      </c>
      <c r="P27" s="60">
        <v>2.6</v>
      </c>
      <c r="Q27" s="140">
        <v>9.6</v>
      </c>
    </row>
    <row r="28" spans="1:17" ht="30.75" customHeight="1" thickBot="1">
      <c r="A28" s="72">
        <v>518</v>
      </c>
      <c r="B28" s="116" t="s">
        <v>214</v>
      </c>
      <c r="C28" s="72" t="s">
        <v>201</v>
      </c>
      <c r="D28" s="71">
        <v>4.5</v>
      </c>
      <c r="E28" s="72">
        <v>6.6</v>
      </c>
      <c r="F28" s="71">
        <v>32.9</v>
      </c>
      <c r="G28" s="60">
        <f>(D28+F28)*4+E28*9</f>
        <v>209</v>
      </c>
      <c r="H28" s="117">
        <v>0.19</v>
      </c>
      <c r="I28" s="118">
        <v>0</v>
      </c>
      <c r="J28" s="119">
        <v>4.2</v>
      </c>
      <c r="K28" s="120">
        <v>56.04</v>
      </c>
      <c r="L28" s="118">
        <v>109</v>
      </c>
      <c r="M28" s="72">
        <v>167.4</v>
      </c>
      <c r="N28" s="72">
        <v>47.6</v>
      </c>
      <c r="O28" s="121">
        <v>1.7</v>
      </c>
      <c r="P28" s="72">
        <v>0.7</v>
      </c>
      <c r="Q28" s="120">
        <v>8.6999999999999993</v>
      </c>
    </row>
    <row r="29" spans="1:17" ht="15.75" thickBot="1">
      <c r="A29" s="60">
        <v>634</v>
      </c>
      <c r="B29" s="94" t="s">
        <v>78</v>
      </c>
      <c r="C29" s="60">
        <v>200</v>
      </c>
      <c r="D29" s="178">
        <v>0.2</v>
      </c>
      <c r="E29" s="60">
        <v>0.08</v>
      </c>
      <c r="F29" s="178">
        <v>17.399999999999999</v>
      </c>
      <c r="G29" s="60">
        <f t="shared" si="9"/>
        <v>71.11999999999999</v>
      </c>
      <c r="H29" s="141">
        <v>0.02</v>
      </c>
      <c r="I29" s="60">
        <v>70</v>
      </c>
      <c r="J29" s="142">
        <v>80</v>
      </c>
      <c r="K29" s="142">
        <v>0.8</v>
      </c>
      <c r="L29" s="141">
        <v>30</v>
      </c>
      <c r="M29" s="60">
        <v>23</v>
      </c>
      <c r="N29" s="60">
        <v>20.399999999999999</v>
      </c>
      <c r="O29" s="141">
        <v>0.4</v>
      </c>
      <c r="P29" s="60">
        <v>0.1</v>
      </c>
      <c r="Q29" s="142">
        <v>0.8</v>
      </c>
    </row>
    <row r="30" spans="1:17" ht="15.75" thickBot="1">
      <c r="A30" s="101" t="s">
        <v>54</v>
      </c>
      <c r="B30" s="102" t="s">
        <v>55</v>
      </c>
      <c r="C30" s="103">
        <v>25</v>
      </c>
      <c r="D30" s="372">
        <v>1.5</v>
      </c>
      <c r="E30" s="60">
        <v>0.42</v>
      </c>
      <c r="F30" s="372">
        <v>10.35</v>
      </c>
      <c r="G30" s="60">
        <f>(D30+F30)*4+E30*9</f>
        <v>51.18</v>
      </c>
      <c r="H30" s="372">
        <v>1.6E-2</v>
      </c>
      <c r="I30" s="60">
        <v>0</v>
      </c>
      <c r="J30" s="373">
        <v>0.13</v>
      </c>
      <c r="K30" s="373">
        <v>0</v>
      </c>
      <c r="L30" s="372">
        <v>2.2999999999999998</v>
      </c>
      <c r="M30" s="60">
        <v>8.9</v>
      </c>
      <c r="N30" s="60">
        <v>3.4</v>
      </c>
      <c r="O30" s="372">
        <v>0.2</v>
      </c>
      <c r="P30" s="60">
        <v>7.4999999999999997E-2</v>
      </c>
      <c r="Q30" s="373">
        <v>0.32</v>
      </c>
    </row>
    <row r="31" spans="1:17" ht="15.75" thickBot="1">
      <c r="A31" s="60" t="s">
        <v>54</v>
      </c>
      <c r="B31" s="94" t="s">
        <v>56</v>
      </c>
      <c r="C31" s="103">
        <v>50</v>
      </c>
      <c r="D31" s="372">
        <v>3.15</v>
      </c>
      <c r="E31" s="60">
        <v>0.85</v>
      </c>
      <c r="F31" s="372">
        <v>20.7</v>
      </c>
      <c r="G31" s="60">
        <f t="shared" si="9"/>
        <v>103.05</v>
      </c>
      <c r="H31" s="372">
        <v>3.2000000000000001E-2</v>
      </c>
      <c r="I31" s="60">
        <v>0</v>
      </c>
      <c r="J31" s="373">
        <v>0.26</v>
      </c>
      <c r="K31" s="373">
        <v>0</v>
      </c>
      <c r="L31" s="372">
        <v>4.5999999999999996</v>
      </c>
      <c r="M31" s="60">
        <v>17.8</v>
      </c>
      <c r="N31" s="60">
        <v>6.8</v>
      </c>
      <c r="O31" s="372">
        <v>0.4</v>
      </c>
      <c r="P31" s="60">
        <v>0.15</v>
      </c>
      <c r="Q31" s="373">
        <v>0.64</v>
      </c>
    </row>
    <row r="32" spans="1:17" ht="15.75" thickBot="1">
      <c r="A32" s="60" t="s">
        <v>54</v>
      </c>
      <c r="B32" s="94" t="s">
        <v>115</v>
      </c>
      <c r="C32" s="60">
        <v>100</v>
      </c>
      <c r="D32" s="134">
        <v>0.4</v>
      </c>
      <c r="E32" s="134">
        <v>0.4</v>
      </c>
      <c r="F32" s="134">
        <v>9.8000000000000007</v>
      </c>
      <c r="G32" s="60">
        <f t="shared" si="9"/>
        <v>44.400000000000006</v>
      </c>
      <c r="H32" s="134">
        <v>0.03</v>
      </c>
      <c r="I32" s="134">
        <v>0</v>
      </c>
      <c r="J32" s="134">
        <v>0.2</v>
      </c>
      <c r="K32" s="134">
        <v>5</v>
      </c>
      <c r="L32" s="134">
        <v>16</v>
      </c>
      <c r="M32" s="134">
        <v>11</v>
      </c>
      <c r="N32" s="134">
        <v>9</v>
      </c>
      <c r="O32" s="134">
        <v>2.2000000000000002</v>
      </c>
      <c r="P32" s="134">
        <v>0.15</v>
      </c>
      <c r="Q32" s="134">
        <v>2</v>
      </c>
    </row>
    <row r="33" spans="1:18" ht="15.75" thickBot="1">
      <c r="A33" s="237"/>
      <c r="B33" s="238" t="s">
        <v>19</v>
      </c>
      <c r="C33" s="241">
        <v>955</v>
      </c>
      <c r="D33" s="242">
        <f t="shared" ref="D33:Q33" si="10">SUM(D26:D32)</f>
        <v>21.749999999999996</v>
      </c>
      <c r="E33" s="241">
        <f t="shared" si="10"/>
        <v>26.65</v>
      </c>
      <c r="F33" s="241">
        <f t="shared" si="10"/>
        <v>136.44999999999999</v>
      </c>
      <c r="G33" s="242">
        <f>SUM(G26:G32)</f>
        <v>872.64999999999986</v>
      </c>
      <c r="H33" s="249">
        <f t="shared" si="10"/>
        <v>0.63800000000000012</v>
      </c>
      <c r="I33" s="241">
        <f>SUM(I26:I32)</f>
        <v>70</v>
      </c>
      <c r="J33" s="249">
        <f t="shared" si="10"/>
        <v>88.39</v>
      </c>
      <c r="K33" s="241">
        <f t="shared" si="10"/>
        <v>162.64000000000001</v>
      </c>
      <c r="L33" s="241">
        <f t="shared" si="10"/>
        <v>331.40000000000003</v>
      </c>
      <c r="M33" s="242">
        <f t="shared" si="10"/>
        <v>904.59999999999991</v>
      </c>
      <c r="N33" s="241">
        <f t="shared" si="10"/>
        <v>200.50000000000003</v>
      </c>
      <c r="O33" s="241">
        <f t="shared" si="10"/>
        <v>12.95</v>
      </c>
      <c r="P33" s="241">
        <f t="shared" si="10"/>
        <v>4.0750000000000002</v>
      </c>
      <c r="Q33" s="241">
        <f t="shared" si="10"/>
        <v>25.16</v>
      </c>
    </row>
    <row r="34" spans="1:18" ht="6.75" customHeight="1">
      <c r="A34" s="89"/>
      <c r="B34" s="123"/>
      <c r="C34" s="123"/>
      <c r="D34" s="124"/>
      <c r="E34" s="123"/>
      <c r="F34" s="124"/>
      <c r="G34" s="123"/>
      <c r="H34" s="124"/>
      <c r="I34" s="123"/>
      <c r="J34" s="123"/>
      <c r="K34" s="125"/>
      <c r="L34" s="124"/>
      <c r="M34" s="123"/>
      <c r="N34" s="123"/>
      <c r="O34" s="125"/>
      <c r="P34" s="125"/>
      <c r="Q34" s="125"/>
      <c r="R34" s="27"/>
    </row>
    <row r="35" spans="1:18" ht="6" customHeight="1" thickBot="1">
      <c r="A35" s="89"/>
      <c r="B35" s="123"/>
      <c r="C35" s="123"/>
      <c r="D35" s="124"/>
      <c r="E35" s="123"/>
      <c r="F35" s="124"/>
      <c r="G35" s="123"/>
      <c r="H35" s="124"/>
      <c r="I35" s="123"/>
      <c r="J35" s="123"/>
      <c r="K35" s="125"/>
      <c r="L35" s="124"/>
      <c r="M35" s="123"/>
      <c r="N35" s="123"/>
      <c r="O35" s="125"/>
      <c r="P35" s="125"/>
      <c r="Q35" s="125"/>
      <c r="R35" s="27"/>
    </row>
    <row r="36" spans="1:18" ht="15.75" thickBot="1">
      <c r="A36" s="250"/>
      <c r="B36" s="232" t="s">
        <v>154</v>
      </c>
      <c r="C36" s="250"/>
      <c r="D36" s="251">
        <f t="shared" ref="D36:Q36" si="11">D24+D10</f>
        <v>39.75</v>
      </c>
      <c r="E36" s="252">
        <f t="shared" si="11"/>
        <v>41.05</v>
      </c>
      <c r="F36" s="253">
        <f t="shared" si="11"/>
        <v>207.04999999999998</v>
      </c>
      <c r="G36" s="252">
        <f t="shared" si="11"/>
        <v>1356.6499999999999</v>
      </c>
      <c r="H36" s="253">
        <f t="shared" si="11"/>
        <v>0.52200000000000002</v>
      </c>
      <c r="I36" s="252">
        <f t="shared" si="11"/>
        <v>60</v>
      </c>
      <c r="J36" s="253">
        <f t="shared" si="11"/>
        <v>84.32</v>
      </c>
      <c r="K36" s="252">
        <f t="shared" si="11"/>
        <v>243.4</v>
      </c>
      <c r="L36" s="253">
        <f t="shared" si="11"/>
        <v>475.5</v>
      </c>
      <c r="M36" s="252">
        <f t="shared" si="11"/>
        <v>954.93000000000006</v>
      </c>
      <c r="N36" s="253">
        <f t="shared" si="11"/>
        <v>181.31000000000003</v>
      </c>
      <c r="O36" s="252">
        <f t="shared" si="11"/>
        <v>14.839999999999998</v>
      </c>
      <c r="P36" s="253">
        <f t="shared" si="11"/>
        <v>3.1650000000000005</v>
      </c>
      <c r="Q36" s="252">
        <f t="shared" si="11"/>
        <v>19.200000000000003</v>
      </c>
      <c r="R36" s="27"/>
    </row>
    <row r="37" spans="1:18" ht="15.75" thickBot="1">
      <c r="A37" s="254"/>
      <c r="B37" s="238" t="s">
        <v>154</v>
      </c>
      <c r="C37" s="255"/>
      <c r="D37" s="256">
        <f>D33+D15</f>
        <v>43.149999999999991</v>
      </c>
      <c r="E37" s="256">
        <f t="shared" ref="E37:Q37" si="12">E33+E15</f>
        <v>45.349999999999994</v>
      </c>
      <c r="F37" s="256">
        <f t="shared" si="12"/>
        <v>221.25</v>
      </c>
      <c r="G37" s="256">
        <f t="shared" si="12"/>
        <v>1465.75</v>
      </c>
      <c r="H37" s="256">
        <f t="shared" si="12"/>
        <v>0.75200000000000011</v>
      </c>
      <c r="I37" s="256">
        <f t="shared" si="12"/>
        <v>70</v>
      </c>
      <c r="J37" s="256">
        <f t="shared" si="12"/>
        <v>88.91</v>
      </c>
      <c r="K37" s="256">
        <f t="shared" si="12"/>
        <v>162.64000000000001</v>
      </c>
      <c r="L37" s="256">
        <f t="shared" si="12"/>
        <v>546.1</v>
      </c>
      <c r="M37" s="256">
        <f t="shared" si="12"/>
        <v>1159.6299999999999</v>
      </c>
      <c r="N37" s="256">
        <f t="shared" si="12"/>
        <v>241.41000000000003</v>
      </c>
      <c r="O37" s="256">
        <f t="shared" si="12"/>
        <v>15.049999999999999</v>
      </c>
      <c r="P37" s="256">
        <f t="shared" si="12"/>
        <v>4.3250000000000002</v>
      </c>
      <c r="Q37" s="256">
        <f t="shared" si="12"/>
        <v>29.8</v>
      </c>
      <c r="R37" s="27"/>
    </row>
    <row r="38" spans="1:18">
      <c r="A38" s="83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126"/>
      <c r="P38" s="126"/>
      <c r="Q38" s="127"/>
      <c r="R38" s="27"/>
    </row>
    <row r="39" spans="1:18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</sheetData>
  <mergeCells count="10">
    <mergeCell ref="G4:G5"/>
    <mergeCell ref="H4:K4"/>
    <mergeCell ref="L4:Q4"/>
    <mergeCell ref="B38:N38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68"/>
  <sheetViews>
    <sheetView workbookViewId="0">
      <pane ySplit="5" topLeftCell="A6" activePane="bottomLeft" state="frozen"/>
      <selection pane="bottomLeft" activeCell="D30" sqref="D30"/>
    </sheetView>
  </sheetViews>
  <sheetFormatPr defaultRowHeight="15"/>
  <cols>
    <col min="1" max="1" width="10" customWidth="1"/>
    <col min="2" max="2" width="42.28515625" customWidth="1"/>
    <col min="3" max="3" width="9.7109375" customWidth="1"/>
    <col min="7" max="7" width="12.85546875" customWidth="1"/>
    <col min="11" max="11" width="7.85546875" customWidth="1"/>
  </cols>
  <sheetData>
    <row r="1" spans="1:17" ht="18.75">
      <c r="A1" s="444" t="s">
        <v>59</v>
      </c>
      <c r="B1" s="444"/>
      <c r="C1" s="444"/>
      <c r="D1" s="444"/>
      <c r="E1" s="444"/>
      <c r="F1" s="1"/>
      <c r="G1" s="1"/>
      <c r="H1" s="1"/>
    </row>
    <row r="2" spans="1:17" ht="18.75">
      <c r="A2" s="444" t="s">
        <v>232</v>
      </c>
      <c r="B2" s="444"/>
      <c r="C2" s="444"/>
      <c r="D2" s="444"/>
      <c r="E2" s="444"/>
      <c r="F2" s="1"/>
      <c r="G2" s="1"/>
      <c r="H2" s="1"/>
    </row>
    <row r="3" spans="1:17" ht="19.5" thickBot="1">
      <c r="A3" s="2" t="s">
        <v>29</v>
      </c>
      <c r="B3" s="2"/>
      <c r="C3" s="2"/>
      <c r="D3" s="2"/>
      <c r="E3" s="2"/>
      <c r="F3" s="1"/>
      <c r="G3" s="1"/>
      <c r="H3" s="1"/>
    </row>
    <row r="4" spans="1:17" ht="33" customHeight="1" thickBot="1">
      <c r="A4" s="439" t="s">
        <v>1</v>
      </c>
      <c r="B4" s="445" t="s">
        <v>2</v>
      </c>
      <c r="C4" s="445" t="s">
        <v>3</v>
      </c>
      <c r="D4" s="447" t="s">
        <v>4</v>
      </c>
      <c r="E4" s="447"/>
      <c r="F4" s="448"/>
      <c r="G4" s="439" t="s">
        <v>8</v>
      </c>
      <c r="H4" s="441" t="s">
        <v>13</v>
      </c>
      <c r="I4" s="442"/>
      <c r="J4" s="442"/>
      <c r="K4" s="443"/>
      <c r="L4" s="441" t="s">
        <v>14</v>
      </c>
      <c r="M4" s="442"/>
      <c r="N4" s="442"/>
      <c r="O4" s="442"/>
      <c r="P4" s="442"/>
      <c r="Q4" s="443"/>
    </row>
    <row r="5" spans="1:17" ht="23.25" customHeight="1" thickBot="1">
      <c r="A5" s="440"/>
      <c r="B5" s="446"/>
      <c r="C5" s="446"/>
      <c r="D5" s="9" t="s">
        <v>5</v>
      </c>
      <c r="E5" s="8" t="s">
        <v>6</v>
      </c>
      <c r="F5" s="9" t="s">
        <v>7</v>
      </c>
      <c r="G5" s="440"/>
      <c r="H5" s="50" t="s">
        <v>11</v>
      </c>
      <c r="I5" s="14" t="s">
        <v>12</v>
      </c>
      <c r="J5" s="62" t="s">
        <v>10</v>
      </c>
      <c r="K5" s="11" t="s">
        <v>9</v>
      </c>
      <c r="L5" s="9" t="s">
        <v>15</v>
      </c>
      <c r="M5" s="8" t="s">
        <v>16</v>
      </c>
      <c r="N5" s="8" t="s">
        <v>17</v>
      </c>
      <c r="O5" s="9" t="s">
        <v>18</v>
      </c>
      <c r="P5" s="14" t="s">
        <v>49</v>
      </c>
      <c r="Q5" s="11" t="s">
        <v>50</v>
      </c>
    </row>
    <row r="6" spans="1:17" ht="24" customHeight="1" thickBot="1">
      <c r="A6" s="3"/>
      <c r="B6" s="12" t="s">
        <v>30</v>
      </c>
      <c r="C6" s="3"/>
      <c r="D6" s="5"/>
      <c r="E6" s="3"/>
      <c r="F6" s="5"/>
      <c r="G6" s="3"/>
      <c r="H6" s="10"/>
      <c r="I6" s="3"/>
      <c r="J6" s="6"/>
      <c r="K6" s="6"/>
      <c r="L6" s="5"/>
      <c r="M6" s="3"/>
      <c r="N6" s="3"/>
      <c r="O6" s="5"/>
      <c r="P6" s="3"/>
      <c r="Q6" s="6"/>
    </row>
    <row r="7" spans="1:17" ht="33" customHeight="1" thickBot="1">
      <c r="A7" s="60">
        <v>3</v>
      </c>
      <c r="B7" s="133" t="s">
        <v>72</v>
      </c>
      <c r="C7" s="60">
        <v>50</v>
      </c>
      <c r="D7" s="321">
        <v>7</v>
      </c>
      <c r="E7" s="60">
        <v>4.7</v>
      </c>
      <c r="F7" s="61">
        <v>15.9</v>
      </c>
      <c r="G7" s="60">
        <v>69.099999999999994</v>
      </c>
      <c r="H7" s="95">
        <v>0.01</v>
      </c>
      <c r="I7" s="61">
        <v>0</v>
      </c>
      <c r="J7" s="96">
        <v>0.3</v>
      </c>
      <c r="K7" s="322">
        <v>145</v>
      </c>
      <c r="L7" s="61">
        <v>136.1</v>
      </c>
      <c r="M7" s="60">
        <v>95.8</v>
      </c>
      <c r="N7" s="60">
        <v>13.5</v>
      </c>
      <c r="O7" s="321">
        <v>0.9</v>
      </c>
      <c r="P7" s="60">
        <v>0.6</v>
      </c>
      <c r="Q7" s="322">
        <v>1.3</v>
      </c>
    </row>
    <row r="8" spans="1:17" ht="15.75" thickBot="1">
      <c r="A8" s="60">
        <v>340</v>
      </c>
      <c r="B8" s="94" t="s">
        <v>73</v>
      </c>
      <c r="C8" s="60" t="s">
        <v>74</v>
      </c>
      <c r="D8" s="321">
        <v>12.2</v>
      </c>
      <c r="E8" s="60">
        <v>12.1</v>
      </c>
      <c r="F8" s="61">
        <v>23.2</v>
      </c>
      <c r="G8" s="60">
        <f t="shared" ref="G8:G9" si="0">(D8+F8)*4+E8*9</f>
        <v>250.5</v>
      </c>
      <c r="H8" s="95">
        <v>0.1</v>
      </c>
      <c r="I8" s="61">
        <v>0</v>
      </c>
      <c r="J8" s="96">
        <v>0.26</v>
      </c>
      <c r="K8" s="322">
        <v>0.03</v>
      </c>
      <c r="L8" s="61">
        <v>23.3</v>
      </c>
      <c r="M8" s="60">
        <v>132.30000000000001</v>
      </c>
      <c r="N8" s="60">
        <v>12</v>
      </c>
      <c r="O8" s="321">
        <v>2.1</v>
      </c>
      <c r="P8" s="60">
        <v>2.2999999999999998</v>
      </c>
      <c r="Q8" s="322">
        <v>42.4</v>
      </c>
    </row>
    <row r="9" spans="1:17" ht="15.75" thickBot="1">
      <c r="A9" s="101">
        <v>693</v>
      </c>
      <c r="B9" s="102" t="s">
        <v>75</v>
      </c>
      <c r="C9" s="103">
        <v>200</v>
      </c>
      <c r="D9" s="321">
        <v>3.7</v>
      </c>
      <c r="E9" s="60">
        <v>3.5</v>
      </c>
      <c r="F9" s="321">
        <v>27</v>
      </c>
      <c r="G9" s="60">
        <f t="shared" si="0"/>
        <v>154.30000000000001</v>
      </c>
      <c r="H9" s="321">
        <v>0.03</v>
      </c>
      <c r="I9" s="60">
        <v>0</v>
      </c>
      <c r="J9" s="322">
        <v>0.02</v>
      </c>
      <c r="K9" s="322">
        <v>0.2</v>
      </c>
      <c r="L9" s="321">
        <v>12.1</v>
      </c>
      <c r="M9" s="60">
        <v>8.9</v>
      </c>
      <c r="N9" s="60">
        <v>1.4</v>
      </c>
      <c r="O9" s="321">
        <v>0.16</v>
      </c>
      <c r="P9" s="60">
        <v>1</v>
      </c>
      <c r="Q9" s="322">
        <v>13</v>
      </c>
    </row>
    <row r="10" spans="1:17" ht="15.75" thickBot="1">
      <c r="A10" s="60" t="s">
        <v>54</v>
      </c>
      <c r="B10" s="94" t="s">
        <v>55</v>
      </c>
      <c r="C10" s="60">
        <v>40</v>
      </c>
      <c r="D10" s="374">
        <v>1.51</v>
      </c>
      <c r="E10" s="60">
        <v>0.41</v>
      </c>
      <c r="F10" s="374">
        <v>9.9600000000000009</v>
      </c>
      <c r="G10" s="60">
        <f t="shared" ref="G10" si="1">(F10+D10)*4+E10*9</f>
        <v>49.57</v>
      </c>
      <c r="H10" s="374">
        <v>3.2000000000000001E-2</v>
      </c>
      <c r="I10" s="60">
        <v>0</v>
      </c>
      <c r="J10" s="375">
        <v>0.26</v>
      </c>
      <c r="K10" s="375">
        <v>0</v>
      </c>
      <c r="L10" s="374">
        <v>4.5999999999999996</v>
      </c>
      <c r="M10" s="60">
        <v>17.8</v>
      </c>
      <c r="N10" s="60">
        <v>6.8</v>
      </c>
      <c r="O10" s="374">
        <v>0.4</v>
      </c>
      <c r="P10" s="60">
        <v>0.15</v>
      </c>
      <c r="Q10" s="375">
        <v>0.64</v>
      </c>
    </row>
    <row r="11" spans="1:17">
      <c r="A11" s="176"/>
      <c r="B11" s="37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7" ht="16.5" customHeight="1" thickBot="1">
      <c r="A12" s="209"/>
      <c r="B12" s="210" t="s">
        <v>19</v>
      </c>
      <c r="C12" s="211">
        <v>500</v>
      </c>
      <c r="D12" s="212">
        <f>SUM(D7:D11)</f>
        <v>24.41</v>
      </c>
      <c r="E12" s="212">
        <f t="shared" ref="E12:Q12" si="2">SUM(E7:E11)</f>
        <v>20.71</v>
      </c>
      <c r="F12" s="212">
        <f t="shared" si="2"/>
        <v>76.06</v>
      </c>
      <c r="G12" s="212">
        <f t="shared" si="2"/>
        <v>523.47</v>
      </c>
      <c r="H12" s="212">
        <f t="shared" si="2"/>
        <v>0.17200000000000001</v>
      </c>
      <c r="I12" s="212">
        <f t="shared" si="2"/>
        <v>0</v>
      </c>
      <c r="J12" s="212">
        <f t="shared" si="2"/>
        <v>0.84000000000000008</v>
      </c>
      <c r="K12" s="212">
        <f t="shared" si="2"/>
        <v>145.22999999999999</v>
      </c>
      <c r="L12" s="212">
        <f t="shared" si="2"/>
        <v>176.1</v>
      </c>
      <c r="M12" s="212">
        <f t="shared" si="2"/>
        <v>254.80000000000004</v>
      </c>
      <c r="N12" s="212">
        <f t="shared" si="2"/>
        <v>33.699999999999996</v>
      </c>
      <c r="O12" s="212">
        <f t="shared" si="2"/>
        <v>3.56</v>
      </c>
      <c r="P12" s="212">
        <f t="shared" si="2"/>
        <v>4.05</v>
      </c>
      <c r="Q12" s="212">
        <f t="shared" si="2"/>
        <v>57.339999999999996</v>
      </c>
    </row>
    <row r="13" spans="1:17" ht="24" customHeight="1" thickBot="1">
      <c r="A13" s="107"/>
      <c r="B13" s="90" t="s">
        <v>31</v>
      </c>
      <c r="C13" s="108"/>
      <c r="D13" s="85"/>
      <c r="E13" s="86"/>
      <c r="F13" s="85"/>
      <c r="G13" s="86"/>
      <c r="H13" s="109"/>
      <c r="I13" s="110"/>
      <c r="J13" s="111"/>
      <c r="K13" s="111"/>
      <c r="L13" s="109"/>
      <c r="M13" s="110"/>
      <c r="N13" s="110"/>
      <c r="O13" s="109"/>
      <c r="P13" s="110"/>
      <c r="Q13" s="111"/>
    </row>
    <row r="14" spans="1:17" ht="33.75" customHeight="1" thickBot="1">
      <c r="A14" s="60">
        <v>3</v>
      </c>
      <c r="B14" s="133" t="s">
        <v>72</v>
      </c>
      <c r="C14" s="60">
        <v>50</v>
      </c>
      <c r="D14" s="374">
        <v>7</v>
      </c>
      <c r="E14" s="60">
        <v>4.7</v>
      </c>
      <c r="F14" s="61">
        <v>15.9</v>
      </c>
      <c r="G14" s="60">
        <v>69.099999999999994</v>
      </c>
      <c r="H14" s="95">
        <v>0.01</v>
      </c>
      <c r="I14" s="61">
        <v>0</v>
      </c>
      <c r="J14" s="96">
        <v>0.3</v>
      </c>
      <c r="K14" s="375">
        <v>145</v>
      </c>
      <c r="L14" s="61">
        <v>136.1</v>
      </c>
      <c r="M14" s="60">
        <v>95.8</v>
      </c>
      <c r="N14" s="60">
        <v>13.5</v>
      </c>
      <c r="O14" s="374">
        <v>0.9</v>
      </c>
      <c r="P14" s="60">
        <v>0.6</v>
      </c>
      <c r="Q14" s="375">
        <v>1.3</v>
      </c>
    </row>
    <row r="15" spans="1:17" ht="15" customHeight="1" thickBot="1">
      <c r="A15" s="60">
        <v>340</v>
      </c>
      <c r="B15" s="94" t="s">
        <v>73</v>
      </c>
      <c r="C15" s="60" t="s">
        <v>166</v>
      </c>
      <c r="D15" s="321">
        <v>13.7</v>
      </c>
      <c r="E15" s="60">
        <v>14.9</v>
      </c>
      <c r="F15" s="61">
        <v>26.5</v>
      </c>
      <c r="G15" s="60">
        <f t="shared" ref="G15:G16" si="3">(D15+F15)*4+E15*9</f>
        <v>294.89999999999998</v>
      </c>
      <c r="H15" s="95">
        <v>0.1</v>
      </c>
      <c r="I15" s="61">
        <v>0</v>
      </c>
      <c r="J15" s="96">
        <v>0.26</v>
      </c>
      <c r="K15" s="322">
        <v>0.03</v>
      </c>
      <c r="L15" s="61">
        <v>23.3</v>
      </c>
      <c r="M15" s="60">
        <v>132.30000000000001</v>
      </c>
      <c r="N15" s="60">
        <v>12</v>
      </c>
      <c r="O15" s="321">
        <v>2.1</v>
      </c>
      <c r="P15" s="60">
        <v>2.2999999999999998</v>
      </c>
      <c r="Q15" s="322">
        <v>42.4</v>
      </c>
    </row>
    <row r="16" spans="1:17" ht="14.25" customHeight="1" thickBot="1">
      <c r="A16" s="101">
        <v>693</v>
      </c>
      <c r="B16" s="102" t="s">
        <v>75</v>
      </c>
      <c r="C16" s="103">
        <v>200</v>
      </c>
      <c r="D16" s="321">
        <v>3.7</v>
      </c>
      <c r="E16" s="60">
        <v>3.5</v>
      </c>
      <c r="F16" s="321">
        <v>27</v>
      </c>
      <c r="G16" s="60">
        <f t="shared" si="3"/>
        <v>154.30000000000001</v>
      </c>
      <c r="H16" s="321">
        <v>0.03</v>
      </c>
      <c r="I16" s="60">
        <v>0</v>
      </c>
      <c r="J16" s="322">
        <v>0.02</v>
      </c>
      <c r="K16" s="322">
        <v>0.2</v>
      </c>
      <c r="L16" s="321">
        <v>12.1</v>
      </c>
      <c r="M16" s="60">
        <v>8.9</v>
      </c>
      <c r="N16" s="60">
        <v>1.4</v>
      </c>
      <c r="O16" s="321">
        <v>0.16</v>
      </c>
      <c r="P16" s="60">
        <v>1</v>
      </c>
      <c r="Q16" s="322">
        <v>13</v>
      </c>
    </row>
    <row r="17" spans="1:17" ht="14.25" customHeight="1">
      <c r="A17" s="101" t="s">
        <v>54</v>
      </c>
      <c r="B17" s="102" t="s">
        <v>55</v>
      </c>
      <c r="C17" s="103">
        <v>70</v>
      </c>
      <c r="D17" s="99">
        <v>4.5</v>
      </c>
      <c r="E17" s="97">
        <v>1.2</v>
      </c>
      <c r="F17" s="99">
        <v>29.9</v>
      </c>
      <c r="G17" s="97">
        <f t="shared" ref="G17" si="4">(F17+D17)*4+E17*9</f>
        <v>148.4</v>
      </c>
      <c r="H17" s="99">
        <v>6.4000000000000001E-2</v>
      </c>
      <c r="I17" s="97">
        <v>0</v>
      </c>
      <c r="J17" s="100">
        <v>0.52</v>
      </c>
      <c r="K17" s="100">
        <v>0</v>
      </c>
      <c r="L17" s="99">
        <v>9.1999999999999993</v>
      </c>
      <c r="M17" s="97">
        <v>17.8</v>
      </c>
      <c r="N17" s="97">
        <v>6.8</v>
      </c>
      <c r="O17" s="99">
        <v>0.4</v>
      </c>
      <c r="P17" s="97">
        <v>0.15</v>
      </c>
      <c r="Q17" s="100">
        <v>0.64</v>
      </c>
    </row>
    <row r="18" spans="1:17" ht="14.25" customHeight="1" thickBot="1">
      <c r="A18" s="176"/>
      <c r="B18" s="37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ht="15.75" customHeight="1" thickBot="1">
      <c r="A19" s="237"/>
      <c r="B19" s="238" t="s">
        <v>19</v>
      </c>
      <c r="C19" s="239">
        <v>555</v>
      </c>
      <c r="D19" s="247">
        <f t="shared" ref="D19:Q19" si="5">SUM(D14:D17)</f>
        <v>28.9</v>
      </c>
      <c r="E19" s="240">
        <f t="shared" si="5"/>
        <v>24.3</v>
      </c>
      <c r="F19" s="240">
        <f t="shared" si="5"/>
        <v>99.300000000000011</v>
      </c>
      <c r="G19" s="240">
        <f t="shared" si="5"/>
        <v>666.69999999999993</v>
      </c>
      <c r="H19" s="240">
        <f t="shared" si="5"/>
        <v>0.20400000000000001</v>
      </c>
      <c r="I19" s="240">
        <f t="shared" si="5"/>
        <v>0</v>
      </c>
      <c r="J19" s="240">
        <f t="shared" si="5"/>
        <v>1.1000000000000001</v>
      </c>
      <c r="K19" s="240">
        <f t="shared" si="5"/>
        <v>145.22999999999999</v>
      </c>
      <c r="L19" s="240">
        <f t="shared" si="5"/>
        <v>180.7</v>
      </c>
      <c r="M19" s="240">
        <f t="shared" si="5"/>
        <v>254.80000000000004</v>
      </c>
      <c r="N19" s="240">
        <f t="shared" si="5"/>
        <v>33.699999999999996</v>
      </c>
      <c r="O19" s="240">
        <f t="shared" si="5"/>
        <v>3.56</v>
      </c>
      <c r="P19" s="240">
        <f t="shared" si="5"/>
        <v>4.05</v>
      </c>
      <c r="Q19" s="248">
        <f t="shared" si="5"/>
        <v>57.339999999999996</v>
      </c>
    </row>
    <row r="20" spans="1:17" ht="26.25" customHeight="1" thickBot="1">
      <c r="A20" s="107"/>
      <c r="B20" s="112" t="s">
        <v>21</v>
      </c>
      <c r="C20" s="107"/>
      <c r="D20" s="113"/>
      <c r="E20" s="107"/>
      <c r="F20" s="113"/>
      <c r="G20" s="107"/>
      <c r="H20" s="113"/>
      <c r="I20" s="107"/>
      <c r="J20" s="114"/>
      <c r="K20" s="114"/>
      <c r="L20" s="113"/>
      <c r="M20" s="107"/>
      <c r="N20" s="107"/>
      <c r="O20" s="113"/>
      <c r="P20" s="107"/>
      <c r="Q20" s="114"/>
    </row>
    <row r="21" spans="1:17" ht="3" customHeight="1" thickBot="1">
      <c r="A21" s="107"/>
      <c r="B21" s="94"/>
      <c r="C21" s="86"/>
      <c r="D21" s="113"/>
      <c r="E21" s="107"/>
      <c r="F21" s="113"/>
      <c r="G21" s="60"/>
      <c r="H21" s="113"/>
      <c r="I21" s="107"/>
      <c r="J21" s="114"/>
      <c r="K21" s="114"/>
      <c r="L21" s="85"/>
      <c r="M21" s="107"/>
      <c r="N21" s="86"/>
      <c r="O21" s="85"/>
      <c r="P21" s="107"/>
      <c r="Q21" s="114"/>
    </row>
    <row r="22" spans="1:17" ht="15.75" thickBot="1">
      <c r="A22" s="60" t="s">
        <v>86</v>
      </c>
      <c r="B22" s="94" t="s">
        <v>87</v>
      </c>
      <c r="C22" s="60" t="s">
        <v>74</v>
      </c>
      <c r="D22" s="143">
        <v>2</v>
      </c>
      <c r="E22" s="60">
        <v>10.5</v>
      </c>
      <c r="F22" s="143">
        <v>8.08</v>
      </c>
      <c r="G22" s="60">
        <f>(F22+D22)*4+E22*9</f>
        <v>134.82</v>
      </c>
      <c r="H22" s="143">
        <v>0.03</v>
      </c>
      <c r="I22" s="60">
        <v>0</v>
      </c>
      <c r="J22" s="144">
        <v>0.4</v>
      </c>
      <c r="K22" s="144">
        <v>320</v>
      </c>
      <c r="L22" s="143">
        <v>15.1</v>
      </c>
      <c r="M22" s="60">
        <v>22.08</v>
      </c>
      <c r="N22" s="60">
        <v>5.6000000000000001E-2</v>
      </c>
      <c r="O22" s="143">
        <v>0.32</v>
      </c>
      <c r="P22" s="60">
        <v>0.16</v>
      </c>
      <c r="Q22" s="144">
        <v>1.3</v>
      </c>
    </row>
    <row r="23" spans="1:17" ht="18" customHeight="1" thickBot="1">
      <c r="A23" s="72" t="s">
        <v>217</v>
      </c>
      <c r="B23" s="116" t="s">
        <v>235</v>
      </c>
      <c r="C23" s="72" t="s">
        <v>218</v>
      </c>
      <c r="D23" s="71">
        <v>9.3000000000000007</v>
      </c>
      <c r="E23" s="72">
        <v>2.4</v>
      </c>
      <c r="F23" s="71">
        <v>3</v>
      </c>
      <c r="G23" s="60">
        <f>(F23+D23)*4+E23*9</f>
        <v>70.8</v>
      </c>
      <c r="H23" s="117">
        <v>7.0000000000000007E-2</v>
      </c>
      <c r="I23" s="118">
        <v>0</v>
      </c>
      <c r="J23" s="119">
        <v>1.1000000000000001</v>
      </c>
      <c r="K23" s="120">
        <v>90</v>
      </c>
      <c r="L23" s="118">
        <v>81.400000000000006</v>
      </c>
      <c r="M23" s="72">
        <v>137.30000000000001</v>
      </c>
      <c r="N23" s="72">
        <v>23.4</v>
      </c>
      <c r="O23" s="121">
        <v>0.6</v>
      </c>
      <c r="P23" s="72">
        <v>0</v>
      </c>
      <c r="Q23" s="120">
        <v>0</v>
      </c>
    </row>
    <row r="24" spans="1:17" ht="32.25" customHeight="1" thickBot="1">
      <c r="A24" s="60" t="s">
        <v>200</v>
      </c>
      <c r="B24" s="133" t="s">
        <v>199</v>
      </c>
      <c r="C24" s="60" t="s">
        <v>216</v>
      </c>
      <c r="D24" s="318">
        <v>4</v>
      </c>
      <c r="E24" s="60">
        <v>4.5999999999999996</v>
      </c>
      <c r="F24" s="318">
        <v>32.799999999999997</v>
      </c>
      <c r="G24" s="60">
        <f>(F24+D24)*4+E24*9</f>
        <v>188.6</v>
      </c>
      <c r="H24" s="318">
        <v>0.1</v>
      </c>
      <c r="I24" s="60">
        <v>0</v>
      </c>
      <c r="J24" s="319">
        <v>0</v>
      </c>
      <c r="K24" s="319">
        <v>0.09</v>
      </c>
      <c r="L24" s="318">
        <v>33.4</v>
      </c>
      <c r="M24" s="60">
        <v>179.2</v>
      </c>
      <c r="N24" s="60">
        <v>14.8</v>
      </c>
      <c r="O24" s="318">
        <v>1</v>
      </c>
      <c r="P24" s="60">
        <v>0</v>
      </c>
      <c r="Q24" s="319">
        <v>0</v>
      </c>
    </row>
    <row r="25" spans="1:17" ht="27.75" customHeight="1" thickBot="1">
      <c r="A25" s="329" t="s">
        <v>182</v>
      </c>
      <c r="B25" s="94" t="s">
        <v>181</v>
      </c>
      <c r="C25" s="60">
        <v>200</v>
      </c>
      <c r="D25" s="143">
        <v>0</v>
      </c>
      <c r="E25" s="60">
        <v>0</v>
      </c>
      <c r="F25" s="143">
        <v>24</v>
      </c>
      <c r="G25" s="60">
        <f>(F25+D25)*4+E25*9</f>
        <v>96</v>
      </c>
      <c r="H25" s="143">
        <v>0.3</v>
      </c>
      <c r="I25" s="60">
        <v>60</v>
      </c>
      <c r="J25" s="144">
        <v>0.13</v>
      </c>
      <c r="K25" s="144">
        <v>2.35</v>
      </c>
      <c r="L25" s="143">
        <v>0</v>
      </c>
      <c r="M25" s="60">
        <v>0</v>
      </c>
      <c r="N25" s="60">
        <v>0</v>
      </c>
      <c r="O25" s="143">
        <v>0</v>
      </c>
      <c r="P25" s="60">
        <v>0</v>
      </c>
      <c r="Q25" s="144">
        <v>0</v>
      </c>
    </row>
    <row r="26" spans="1:17" ht="15" customHeight="1" thickBot="1">
      <c r="A26" s="97" t="s">
        <v>54</v>
      </c>
      <c r="B26" s="98" t="s">
        <v>55</v>
      </c>
      <c r="C26" s="97">
        <v>60</v>
      </c>
      <c r="D26" s="99">
        <v>3</v>
      </c>
      <c r="E26" s="97">
        <v>1</v>
      </c>
      <c r="F26" s="99">
        <v>24.8</v>
      </c>
      <c r="G26" s="97">
        <f>(F26+D26)*4+E26*9</f>
        <v>120.2</v>
      </c>
      <c r="H26" s="99">
        <v>0.13700000000000001</v>
      </c>
      <c r="I26" s="97">
        <v>0</v>
      </c>
      <c r="J26" s="100">
        <v>1.1000000000000001</v>
      </c>
      <c r="K26" s="100">
        <v>0</v>
      </c>
      <c r="L26" s="99">
        <v>19.7</v>
      </c>
      <c r="M26" s="97">
        <v>76.2</v>
      </c>
      <c r="N26" s="97">
        <v>29.1</v>
      </c>
      <c r="O26" s="99">
        <v>0</v>
      </c>
      <c r="P26" s="97">
        <v>0.62</v>
      </c>
      <c r="Q26" s="100">
        <v>2.7</v>
      </c>
    </row>
    <row r="27" spans="1:17" ht="15.75" thickBot="1">
      <c r="A27" s="60" t="s">
        <v>54</v>
      </c>
      <c r="B27" s="94" t="s">
        <v>56</v>
      </c>
      <c r="C27" s="103">
        <v>50</v>
      </c>
      <c r="D27" s="374">
        <v>3.15</v>
      </c>
      <c r="E27" s="60">
        <v>0.85</v>
      </c>
      <c r="F27" s="374">
        <v>20.7</v>
      </c>
      <c r="G27" s="60">
        <f t="shared" ref="G27" si="6">(F27+D27)*4+E27*9</f>
        <v>103.05</v>
      </c>
      <c r="H27" s="374">
        <v>3.2000000000000001E-2</v>
      </c>
      <c r="I27" s="60">
        <v>0</v>
      </c>
      <c r="J27" s="375">
        <v>0.26</v>
      </c>
      <c r="K27" s="375">
        <v>0</v>
      </c>
      <c r="L27" s="374">
        <v>4.5999999999999996</v>
      </c>
      <c r="M27" s="60">
        <v>17.8</v>
      </c>
      <c r="N27" s="60">
        <v>6.8</v>
      </c>
      <c r="O27" s="374">
        <v>0.4</v>
      </c>
      <c r="P27" s="60">
        <v>0.15</v>
      </c>
      <c r="Q27" s="375">
        <v>0.64</v>
      </c>
    </row>
    <row r="28" spans="1:17" ht="5.25" customHeight="1" thickBot="1">
      <c r="A28" s="60"/>
      <c r="B28" s="94"/>
      <c r="C28" s="60"/>
      <c r="D28" s="170"/>
      <c r="E28" s="60"/>
      <c r="F28" s="170"/>
      <c r="G28" s="60"/>
      <c r="H28" s="170"/>
      <c r="I28" s="60"/>
      <c r="J28" s="170"/>
      <c r="K28" s="60"/>
      <c r="L28" s="60"/>
      <c r="M28" s="170"/>
      <c r="N28" s="60"/>
      <c r="O28" s="170"/>
      <c r="P28" s="60"/>
      <c r="Q28" s="171"/>
    </row>
    <row r="29" spans="1:17" ht="16.5" customHeight="1" thickBot="1">
      <c r="A29" s="218"/>
      <c r="B29" s="219" t="s">
        <v>19</v>
      </c>
      <c r="C29" s="220">
        <v>780</v>
      </c>
      <c r="D29" s="220">
        <f>SUM(D21:D27)</f>
        <v>21.45</v>
      </c>
      <c r="E29" s="220">
        <f t="shared" ref="E29:Q29" si="7">SUM(E21:E27)</f>
        <v>19.350000000000001</v>
      </c>
      <c r="F29" s="220">
        <f t="shared" si="7"/>
        <v>113.38</v>
      </c>
      <c r="G29" s="220">
        <f t="shared" si="7"/>
        <v>713.47</v>
      </c>
      <c r="H29" s="220">
        <f t="shared" si="7"/>
        <v>0.66900000000000004</v>
      </c>
      <c r="I29" s="220">
        <f t="shared" si="7"/>
        <v>60</v>
      </c>
      <c r="J29" s="220">
        <f t="shared" si="7"/>
        <v>2.99</v>
      </c>
      <c r="K29" s="220">
        <f t="shared" si="7"/>
        <v>412.44</v>
      </c>
      <c r="L29" s="220">
        <f t="shared" si="7"/>
        <v>154.19999999999999</v>
      </c>
      <c r="M29" s="220">
        <f t="shared" si="7"/>
        <v>432.58</v>
      </c>
      <c r="N29" s="220">
        <f t="shared" si="7"/>
        <v>74.155999999999992</v>
      </c>
      <c r="O29" s="220">
        <f t="shared" si="7"/>
        <v>2.3199999999999998</v>
      </c>
      <c r="P29" s="220">
        <f t="shared" si="7"/>
        <v>0.93</v>
      </c>
      <c r="Q29" s="220">
        <f t="shared" si="7"/>
        <v>4.6399999999999997</v>
      </c>
    </row>
    <row r="30" spans="1:17" ht="25.5" customHeight="1" thickBot="1">
      <c r="A30" s="89"/>
      <c r="B30" s="90" t="s">
        <v>22</v>
      </c>
      <c r="C30" s="89"/>
      <c r="D30" s="91"/>
      <c r="E30" s="89"/>
      <c r="F30" s="91"/>
      <c r="G30" s="89"/>
      <c r="H30" s="91"/>
      <c r="I30" s="89"/>
      <c r="J30" s="93"/>
      <c r="K30" s="93"/>
      <c r="L30" s="91"/>
      <c r="M30" s="89"/>
      <c r="N30" s="89"/>
      <c r="O30" s="91"/>
      <c r="P30" s="89"/>
      <c r="Q30" s="93"/>
    </row>
    <row r="31" spans="1:17" ht="2.25" customHeight="1" thickBot="1">
      <c r="A31" s="94"/>
      <c r="B31" s="94"/>
      <c r="C31" s="60"/>
      <c r="D31" s="323"/>
      <c r="E31" s="60"/>
      <c r="F31" s="323"/>
      <c r="G31" s="60"/>
      <c r="H31" s="323"/>
      <c r="I31" s="60"/>
      <c r="J31" s="324"/>
      <c r="K31" s="324"/>
      <c r="L31" s="323"/>
      <c r="M31" s="60"/>
      <c r="N31" s="60"/>
      <c r="O31" s="323"/>
      <c r="P31" s="60"/>
      <c r="Q31" s="324"/>
    </row>
    <row r="32" spans="1:17" ht="15.75" thickBot="1">
      <c r="A32" s="60" t="s">
        <v>86</v>
      </c>
      <c r="B32" s="94" t="s">
        <v>87</v>
      </c>
      <c r="C32" s="60" t="s">
        <v>57</v>
      </c>
      <c r="D32" s="182">
        <v>2.5</v>
      </c>
      <c r="E32" s="60">
        <v>13.1</v>
      </c>
      <c r="F32" s="182">
        <v>10.1</v>
      </c>
      <c r="G32" s="60">
        <f t="shared" ref="G32:G35" si="8">(F32+D32)*4+E32*9</f>
        <v>168.29999999999998</v>
      </c>
      <c r="H32" s="143">
        <v>0.04</v>
      </c>
      <c r="I32" s="60">
        <v>0</v>
      </c>
      <c r="J32" s="144">
        <v>0.5</v>
      </c>
      <c r="K32" s="144">
        <v>400</v>
      </c>
      <c r="L32" s="143">
        <v>18.899999999999999</v>
      </c>
      <c r="M32" s="60">
        <v>27.6</v>
      </c>
      <c r="N32" s="60">
        <v>7.0000000000000007E-2</v>
      </c>
      <c r="O32" s="143">
        <v>0.4</v>
      </c>
      <c r="P32" s="60">
        <v>0.2</v>
      </c>
      <c r="Q32" s="144">
        <v>1.6</v>
      </c>
    </row>
    <row r="33" spans="1:18" ht="30.75" thickBot="1">
      <c r="A33" s="72" t="s">
        <v>217</v>
      </c>
      <c r="B33" s="116" t="s">
        <v>236</v>
      </c>
      <c r="C33" s="72" t="s">
        <v>219</v>
      </c>
      <c r="D33" s="71">
        <v>10</v>
      </c>
      <c r="E33" s="72">
        <v>3.5</v>
      </c>
      <c r="F33" s="71">
        <v>4.3</v>
      </c>
      <c r="G33" s="60">
        <f t="shared" si="8"/>
        <v>88.7</v>
      </c>
      <c r="H33" s="117">
        <v>0.15</v>
      </c>
      <c r="I33" s="118">
        <v>0</v>
      </c>
      <c r="J33" s="119">
        <v>1.9</v>
      </c>
      <c r="K33" s="120">
        <v>150</v>
      </c>
      <c r="L33" s="118">
        <v>135.6</v>
      </c>
      <c r="M33" s="72">
        <v>2258.9</v>
      </c>
      <c r="N33" s="72">
        <v>39</v>
      </c>
      <c r="O33" s="121">
        <v>1.05</v>
      </c>
      <c r="P33" s="72">
        <v>0</v>
      </c>
      <c r="Q33" s="120">
        <v>0</v>
      </c>
    </row>
    <row r="34" spans="1:18" ht="30.75" thickBot="1">
      <c r="A34" s="60" t="s">
        <v>200</v>
      </c>
      <c r="B34" s="133" t="s">
        <v>199</v>
      </c>
      <c r="C34" s="60" t="s">
        <v>201</v>
      </c>
      <c r="D34" s="330">
        <v>5.2</v>
      </c>
      <c r="E34" s="60">
        <v>6</v>
      </c>
      <c r="F34" s="330">
        <v>42.5</v>
      </c>
      <c r="G34" s="60">
        <f t="shared" si="8"/>
        <v>244.8</v>
      </c>
      <c r="H34" s="318">
        <v>0.13</v>
      </c>
      <c r="I34" s="60">
        <v>0</v>
      </c>
      <c r="J34" s="319">
        <v>0</v>
      </c>
      <c r="K34" s="319">
        <v>0.12</v>
      </c>
      <c r="L34" s="318">
        <v>43.2</v>
      </c>
      <c r="M34" s="60">
        <v>232</v>
      </c>
      <c r="N34" s="60">
        <v>19.2</v>
      </c>
      <c r="O34" s="318">
        <v>1.3</v>
      </c>
      <c r="P34" s="60">
        <v>0</v>
      </c>
      <c r="Q34" s="319">
        <v>0</v>
      </c>
    </row>
    <row r="35" spans="1:18" ht="25.5" customHeight="1" thickBot="1">
      <c r="A35" s="329" t="s">
        <v>182</v>
      </c>
      <c r="B35" s="94" t="s">
        <v>181</v>
      </c>
      <c r="C35" s="60">
        <v>200</v>
      </c>
      <c r="D35" s="182">
        <v>0</v>
      </c>
      <c r="E35" s="60">
        <v>0</v>
      </c>
      <c r="F35" s="182">
        <v>24</v>
      </c>
      <c r="G35" s="60">
        <f t="shared" si="8"/>
        <v>96</v>
      </c>
      <c r="H35" s="143">
        <v>0.3</v>
      </c>
      <c r="I35" s="60">
        <v>70</v>
      </c>
      <c r="J35" s="144">
        <v>0.13</v>
      </c>
      <c r="K35" s="144">
        <v>2.35</v>
      </c>
      <c r="L35" s="143">
        <v>0</v>
      </c>
      <c r="M35" s="60">
        <v>0</v>
      </c>
      <c r="N35" s="60">
        <v>0</v>
      </c>
      <c r="O35" s="143">
        <v>0</v>
      </c>
      <c r="P35" s="60">
        <v>0</v>
      </c>
      <c r="Q35" s="144">
        <v>0</v>
      </c>
    </row>
    <row r="36" spans="1:18" ht="15.75" thickBot="1">
      <c r="A36" s="97" t="s">
        <v>54</v>
      </c>
      <c r="B36" s="98" t="s">
        <v>55</v>
      </c>
      <c r="C36" s="97">
        <v>60</v>
      </c>
      <c r="D36" s="99">
        <v>3</v>
      </c>
      <c r="E36" s="97">
        <v>1</v>
      </c>
      <c r="F36" s="99">
        <v>24.8</v>
      </c>
      <c r="G36" s="97">
        <f>(F36+D36)*4+E36*9</f>
        <v>120.2</v>
      </c>
      <c r="H36" s="99">
        <v>0.13700000000000001</v>
      </c>
      <c r="I36" s="97">
        <v>0</v>
      </c>
      <c r="J36" s="100">
        <v>1.1000000000000001</v>
      </c>
      <c r="K36" s="100">
        <v>0</v>
      </c>
      <c r="L36" s="99">
        <v>19.7</v>
      </c>
      <c r="M36" s="97">
        <v>76.2</v>
      </c>
      <c r="N36" s="97">
        <v>29.1</v>
      </c>
      <c r="O36" s="99">
        <v>0</v>
      </c>
      <c r="P36" s="97">
        <v>0.62</v>
      </c>
      <c r="Q36" s="100">
        <v>2.7</v>
      </c>
    </row>
    <row r="37" spans="1:18" ht="15.75" thickBot="1">
      <c r="A37" s="60" t="s">
        <v>54</v>
      </c>
      <c r="B37" s="94" t="s">
        <v>56</v>
      </c>
      <c r="C37" s="103">
        <v>50</v>
      </c>
      <c r="D37" s="374">
        <v>3.15</v>
      </c>
      <c r="E37" s="60">
        <v>0.85</v>
      </c>
      <c r="F37" s="374">
        <v>20.7</v>
      </c>
      <c r="G37" s="60">
        <f t="shared" ref="G37" si="9">(F37+D37)*4+E37*9</f>
        <v>103.05</v>
      </c>
      <c r="H37" s="374">
        <v>3.2000000000000001E-2</v>
      </c>
      <c r="I37" s="60">
        <v>0</v>
      </c>
      <c r="J37" s="375">
        <v>0.26</v>
      </c>
      <c r="K37" s="375">
        <v>0</v>
      </c>
      <c r="L37" s="374">
        <v>4.5999999999999996</v>
      </c>
      <c r="M37" s="60">
        <v>17.8</v>
      </c>
      <c r="N37" s="60">
        <v>6.8</v>
      </c>
      <c r="O37" s="374">
        <v>0.4</v>
      </c>
      <c r="P37" s="60">
        <v>0.15</v>
      </c>
      <c r="Q37" s="375">
        <v>0.64</v>
      </c>
    </row>
    <row r="38" spans="1:18" ht="15.75" thickBot="1">
      <c r="A38" s="60"/>
      <c r="B38" s="94"/>
      <c r="C38" s="60"/>
      <c r="D38" s="59"/>
      <c r="E38" s="60"/>
      <c r="F38" s="59"/>
      <c r="G38" s="122"/>
      <c r="H38" s="59"/>
      <c r="I38" s="60"/>
      <c r="J38" s="60"/>
      <c r="K38" s="63"/>
      <c r="L38" s="59"/>
      <c r="M38" s="60"/>
      <c r="N38" s="60"/>
      <c r="O38" s="63"/>
      <c r="P38" s="63"/>
      <c r="Q38" s="63"/>
    </row>
    <row r="39" spans="1:18" ht="15.75" thickBot="1">
      <c r="A39" s="237"/>
      <c r="B39" s="238" t="s">
        <v>19</v>
      </c>
      <c r="C39" s="241" t="s">
        <v>20</v>
      </c>
      <c r="D39" s="242">
        <f>SUM(D31:D38)</f>
        <v>23.849999999999998</v>
      </c>
      <c r="E39" s="241">
        <f t="shared" ref="E39:Q39" si="10">SUM(E31:E38)</f>
        <v>24.450000000000003</v>
      </c>
      <c r="F39" s="242">
        <f t="shared" si="10"/>
        <v>126.4</v>
      </c>
      <c r="G39" s="241">
        <f t="shared" si="10"/>
        <v>821.05</v>
      </c>
      <c r="H39" s="242">
        <f t="shared" si="10"/>
        <v>0.78900000000000003</v>
      </c>
      <c r="I39" s="241">
        <f t="shared" si="10"/>
        <v>70</v>
      </c>
      <c r="J39" s="242">
        <f t="shared" si="10"/>
        <v>3.8899999999999997</v>
      </c>
      <c r="K39" s="241">
        <f t="shared" si="10"/>
        <v>552.47</v>
      </c>
      <c r="L39" s="242">
        <f t="shared" si="10"/>
        <v>221.99999999999997</v>
      </c>
      <c r="M39" s="241">
        <f t="shared" si="10"/>
        <v>2612.5</v>
      </c>
      <c r="N39" s="242">
        <f t="shared" si="10"/>
        <v>94.17</v>
      </c>
      <c r="O39" s="241">
        <f t="shared" si="10"/>
        <v>3.15</v>
      </c>
      <c r="P39" s="242">
        <f t="shared" si="10"/>
        <v>0.97000000000000008</v>
      </c>
      <c r="Q39" s="241">
        <f t="shared" si="10"/>
        <v>4.9400000000000004</v>
      </c>
    </row>
    <row r="40" spans="1:18" ht="6.75" customHeight="1">
      <c r="A40" s="89"/>
      <c r="B40" s="123"/>
      <c r="C40" s="123"/>
      <c r="D40" s="124"/>
      <c r="E40" s="123"/>
      <c r="F40" s="124"/>
      <c r="G40" s="123"/>
      <c r="H40" s="124"/>
      <c r="I40" s="123"/>
      <c r="J40" s="123"/>
      <c r="K40" s="125"/>
      <c r="L40" s="124"/>
      <c r="M40" s="123"/>
      <c r="N40" s="123"/>
      <c r="O40" s="125"/>
      <c r="P40" s="125"/>
      <c r="Q40" s="125"/>
      <c r="R40" s="27"/>
    </row>
    <row r="41" spans="1:18" ht="6" customHeight="1" thickBot="1">
      <c r="A41" s="89"/>
      <c r="B41" s="123"/>
      <c r="C41" s="123"/>
      <c r="D41" s="124"/>
      <c r="E41" s="123"/>
      <c r="F41" s="124"/>
      <c r="G41" s="123"/>
      <c r="H41" s="124"/>
      <c r="I41" s="123"/>
      <c r="J41" s="123"/>
      <c r="K41" s="125"/>
      <c r="L41" s="124"/>
      <c r="M41" s="123"/>
      <c r="N41" s="123"/>
      <c r="O41" s="125"/>
      <c r="P41" s="125"/>
      <c r="Q41" s="125"/>
      <c r="R41" s="27"/>
    </row>
    <row r="42" spans="1:18" ht="15.75" thickBot="1">
      <c r="A42" s="218"/>
      <c r="B42" s="219" t="s">
        <v>134</v>
      </c>
      <c r="C42" s="218"/>
      <c r="D42" s="253">
        <f t="shared" ref="D42:Q42" si="11">D29+D12</f>
        <v>45.86</v>
      </c>
      <c r="E42" s="252">
        <f t="shared" si="11"/>
        <v>40.06</v>
      </c>
      <c r="F42" s="253">
        <f t="shared" si="11"/>
        <v>189.44</v>
      </c>
      <c r="G42" s="252">
        <f t="shared" si="11"/>
        <v>1236.94</v>
      </c>
      <c r="H42" s="253">
        <f t="shared" si="11"/>
        <v>0.84100000000000008</v>
      </c>
      <c r="I42" s="252">
        <f t="shared" si="11"/>
        <v>60</v>
      </c>
      <c r="J42" s="253">
        <f t="shared" si="11"/>
        <v>3.83</v>
      </c>
      <c r="K42" s="252">
        <f t="shared" si="11"/>
        <v>557.66999999999996</v>
      </c>
      <c r="L42" s="253">
        <f t="shared" si="11"/>
        <v>330.29999999999995</v>
      </c>
      <c r="M42" s="252">
        <f t="shared" si="11"/>
        <v>687.38</v>
      </c>
      <c r="N42" s="253">
        <f t="shared" si="11"/>
        <v>107.85599999999999</v>
      </c>
      <c r="O42" s="252">
        <f t="shared" si="11"/>
        <v>5.88</v>
      </c>
      <c r="P42" s="253">
        <f t="shared" si="11"/>
        <v>4.9799999999999995</v>
      </c>
      <c r="Q42" s="252">
        <f t="shared" si="11"/>
        <v>61.98</v>
      </c>
      <c r="R42" s="27"/>
    </row>
    <row r="43" spans="1:18" ht="15.75" thickBot="1">
      <c r="A43" s="257"/>
      <c r="B43" s="238" t="s">
        <v>155</v>
      </c>
      <c r="C43" s="258"/>
      <c r="D43" s="259">
        <f t="shared" ref="D43:Q43" si="12">D39+D19</f>
        <v>52.75</v>
      </c>
      <c r="E43" s="259">
        <f t="shared" si="12"/>
        <v>48.75</v>
      </c>
      <c r="F43" s="259">
        <f t="shared" si="12"/>
        <v>225.70000000000002</v>
      </c>
      <c r="G43" s="259">
        <f t="shared" si="12"/>
        <v>1487.75</v>
      </c>
      <c r="H43" s="259">
        <f t="shared" si="12"/>
        <v>0.9930000000000001</v>
      </c>
      <c r="I43" s="259">
        <f t="shared" si="12"/>
        <v>70</v>
      </c>
      <c r="J43" s="259">
        <f t="shared" si="12"/>
        <v>4.99</v>
      </c>
      <c r="K43" s="259">
        <f t="shared" si="12"/>
        <v>697.7</v>
      </c>
      <c r="L43" s="259">
        <f t="shared" si="12"/>
        <v>402.69999999999993</v>
      </c>
      <c r="M43" s="259">
        <f t="shared" si="12"/>
        <v>2867.3</v>
      </c>
      <c r="N43" s="259">
        <f t="shared" si="12"/>
        <v>127.87</v>
      </c>
      <c r="O43" s="259">
        <f t="shared" si="12"/>
        <v>6.71</v>
      </c>
      <c r="P43" s="259">
        <f t="shared" si="12"/>
        <v>5.0199999999999996</v>
      </c>
      <c r="Q43" s="259">
        <f t="shared" si="12"/>
        <v>62.279999999999994</v>
      </c>
      <c r="R43" s="27"/>
    </row>
    <row r="44" spans="1:18">
      <c r="A44" s="83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126"/>
      <c r="P44" s="126"/>
      <c r="Q44" s="1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2:18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2:18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2:18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</sheetData>
  <mergeCells count="10">
    <mergeCell ref="G4:G5"/>
    <mergeCell ref="H4:K4"/>
    <mergeCell ref="L4:Q4"/>
    <mergeCell ref="B44:N44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66"/>
  <sheetViews>
    <sheetView workbookViewId="0">
      <pane ySplit="5" topLeftCell="A6" activePane="bottomLeft" state="frozen"/>
      <selection pane="bottomLeft" activeCell="A2" sqref="A2:E2"/>
    </sheetView>
  </sheetViews>
  <sheetFormatPr defaultRowHeight="15"/>
  <cols>
    <col min="1" max="1" width="10" customWidth="1"/>
    <col min="2" max="2" width="41.42578125" customWidth="1"/>
    <col min="3" max="3" width="9.7109375" customWidth="1"/>
    <col min="7" max="7" width="12.85546875" customWidth="1"/>
    <col min="11" max="11" width="7.85546875" customWidth="1"/>
  </cols>
  <sheetData>
    <row r="1" spans="1:17" ht="18.75">
      <c r="A1" s="444" t="s">
        <v>60</v>
      </c>
      <c r="B1" s="444"/>
      <c r="C1" s="444"/>
      <c r="D1" s="444"/>
      <c r="E1" s="444"/>
      <c r="F1" s="1"/>
      <c r="G1" s="1"/>
      <c r="H1" s="1"/>
    </row>
    <row r="2" spans="1:17" ht="18.75">
      <c r="A2" s="444" t="s">
        <v>232</v>
      </c>
      <c r="B2" s="444"/>
      <c r="C2" s="444"/>
      <c r="D2" s="444"/>
      <c r="E2" s="444"/>
      <c r="F2" s="1"/>
      <c r="G2" s="1"/>
      <c r="H2" s="1"/>
    </row>
    <row r="3" spans="1:17" ht="19.5" thickBot="1">
      <c r="A3" s="2" t="s">
        <v>29</v>
      </c>
      <c r="B3" s="2"/>
      <c r="C3" s="2"/>
      <c r="D3" s="2"/>
      <c r="E3" s="2"/>
      <c r="F3" s="1"/>
      <c r="G3" s="1"/>
      <c r="H3" s="1"/>
    </row>
    <row r="4" spans="1:17" ht="33" customHeight="1" thickBot="1">
      <c r="A4" s="439" t="s">
        <v>1</v>
      </c>
      <c r="B4" s="445" t="s">
        <v>2</v>
      </c>
      <c r="C4" s="445" t="s">
        <v>3</v>
      </c>
      <c r="D4" s="447" t="s">
        <v>4</v>
      </c>
      <c r="E4" s="447"/>
      <c r="F4" s="448"/>
      <c r="G4" s="439" t="s">
        <v>8</v>
      </c>
      <c r="H4" s="441" t="s">
        <v>13</v>
      </c>
      <c r="I4" s="442"/>
      <c r="J4" s="442"/>
      <c r="K4" s="443"/>
      <c r="L4" s="441" t="s">
        <v>14</v>
      </c>
      <c r="M4" s="442"/>
      <c r="N4" s="442"/>
      <c r="O4" s="442"/>
      <c r="P4" s="442"/>
      <c r="Q4" s="443"/>
    </row>
    <row r="5" spans="1:17" ht="23.25" customHeight="1" thickBot="1">
      <c r="A5" s="440"/>
      <c r="B5" s="446"/>
      <c r="C5" s="446"/>
      <c r="D5" s="9" t="s">
        <v>5</v>
      </c>
      <c r="E5" s="8" t="s">
        <v>6</v>
      </c>
      <c r="F5" s="9" t="s">
        <v>7</v>
      </c>
      <c r="G5" s="440"/>
      <c r="H5" s="50" t="s">
        <v>11</v>
      </c>
      <c r="I5" s="14" t="s">
        <v>12</v>
      </c>
      <c r="J5" s="65" t="s">
        <v>10</v>
      </c>
      <c r="K5" s="11" t="s">
        <v>9</v>
      </c>
      <c r="L5" s="9" t="s">
        <v>15</v>
      </c>
      <c r="M5" s="8" t="s">
        <v>16</v>
      </c>
      <c r="N5" s="8" t="s">
        <v>17</v>
      </c>
      <c r="O5" s="9" t="s">
        <v>18</v>
      </c>
      <c r="P5" s="14" t="s">
        <v>49</v>
      </c>
      <c r="Q5" s="11" t="s">
        <v>50</v>
      </c>
    </row>
    <row r="6" spans="1:17" ht="24" customHeight="1" thickBot="1">
      <c r="A6" s="3"/>
      <c r="B6" s="12" t="s">
        <v>30</v>
      </c>
      <c r="C6" s="3"/>
      <c r="D6" s="5"/>
      <c r="E6" s="3"/>
      <c r="F6" s="5"/>
      <c r="G6" s="3"/>
      <c r="H6" s="10"/>
      <c r="I6" s="3"/>
      <c r="J6" s="6"/>
      <c r="K6" s="6"/>
      <c r="L6" s="5"/>
      <c r="M6" s="3"/>
      <c r="N6" s="3"/>
      <c r="O6" s="5"/>
      <c r="P6" s="3"/>
      <c r="Q6" s="6"/>
    </row>
    <row r="7" spans="1:17" ht="16.5" customHeight="1" thickBot="1">
      <c r="A7" s="14">
        <v>3</v>
      </c>
      <c r="B7" s="67" t="s">
        <v>93</v>
      </c>
      <c r="C7" s="14">
        <v>30</v>
      </c>
      <c r="D7" s="184">
        <v>6.1</v>
      </c>
      <c r="E7" s="60">
        <v>5.0999999999999996</v>
      </c>
      <c r="F7" s="61">
        <v>8.1</v>
      </c>
      <c r="G7" s="14">
        <f>(F7+D7)*4+E7*9</f>
        <v>102.69999999999999</v>
      </c>
      <c r="H7" s="47">
        <v>0</v>
      </c>
      <c r="I7" s="15">
        <v>0</v>
      </c>
      <c r="J7" s="33">
        <v>1.7999999999999999E-2</v>
      </c>
      <c r="K7" s="151">
        <v>18.899999999999999</v>
      </c>
      <c r="L7" s="15">
        <v>90</v>
      </c>
      <c r="M7" s="14">
        <v>90</v>
      </c>
      <c r="N7" s="14">
        <v>5</v>
      </c>
      <c r="O7" s="150">
        <v>0.5</v>
      </c>
      <c r="P7" s="14">
        <v>1.2</v>
      </c>
      <c r="Q7" s="151">
        <v>2.7</v>
      </c>
    </row>
    <row r="8" spans="1:17" ht="15.75" thickBot="1">
      <c r="A8" s="60">
        <v>302</v>
      </c>
      <c r="B8" s="94" t="s">
        <v>186</v>
      </c>
      <c r="C8" s="60" t="s">
        <v>74</v>
      </c>
      <c r="D8" s="349">
        <v>9.5</v>
      </c>
      <c r="E8" s="60">
        <v>10.75</v>
      </c>
      <c r="F8" s="61">
        <v>11.45</v>
      </c>
      <c r="G8" s="60">
        <f>(D8+F8)*4+E8*9</f>
        <v>180.55</v>
      </c>
      <c r="H8" s="95">
        <v>0.27</v>
      </c>
      <c r="I8" s="61">
        <v>1.3</v>
      </c>
      <c r="J8" s="96">
        <v>0.5</v>
      </c>
      <c r="K8" s="350">
        <v>195.3</v>
      </c>
      <c r="L8" s="15">
        <v>121.29</v>
      </c>
      <c r="M8" s="14">
        <v>0</v>
      </c>
      <c r="N8" s="14">
        <v>14</v>
      </c>
      <c r="O8" s="351">
        <v>0.13</v>
      </c>
      <c r="P8" s="14">
        <v>0</v>
      </c>
      <c r="Q8" s="352">
        <v>0</v>
      </c>
    </row>
    <row r="9" spans="1:17" ht="15.75" thickBot="1">
      <c r="A9" s="14">
        <v>685</v>
      </c>
      <c r="B9" s="7" t="s">
        <v>89</v>
      </c>
      <c r="C9" s="14">
        <v>200</v>
      </c>
      <c r="D9" s="300">
        <v>0</v>
      </c>
      <c r="E9" s="60">
        <v>0</v>
      </c>
      <c r="F9" s="61">
        <v>9.1</v>
      </c>
      <c r="G9" s="14">
        <f>(F9+D9)*4+E9*9</f>
        <v>36.4</v>
      </c>
      <c r="H9" s="47">
        <v>0</v>
      </c>
      <c r="I9" s="15">
        <v>0</v>
      </c>
      <c r="J9" s="33">
        <v>0</v>
      </c>
      <c r="K9" s="302">
        <v>0</v>
      </c>
      <c r="L9" s="15">
        <v>66</v>
      </c>
      <c r="M9" s="14">
        <v>53.2</v>
      </c>
      <c r="N9" s="14">
        <v>12</v>
      </c>
      <c r="O9" s="301">
        <v>0.9</v>
      </c>
      <c r="P9" s="14">
        <v>0</v>
      </c>
      <c r="Q9" s="302">
        <v>0</v>
      </c>
    </row>
    <row r="10" spans="1:17" ht="15.75" thickBot="1">
      <c r="A10" s="60" t="s">
        <v>54</v>
      </c>
      <c r="B10" s="94" t="s">
        <v>55</v>
      </c>
      <c r="C10" s="60">
        <v>40</v>
      </c>
      <c r="D10" s="376">
        <v>1.51</v>
      </c>
      <c r="E10" s="60">
        <v>0.41</v>
      </c>
      <c r="F10" s="376">
        <v>9.9600000000000009</v>
      </c>
      <c r="G10" s="60">
        <f t="shared" ref="G10" si="0">(F10+D10)*4+E10*9</f>
        <v>49.57</v>
      </c>
      <c r="H10" s="376">
        <v>3.2000000000000001E-2</v>
      </c>
      <c r="I10" s="60">
        <v>0</v>
      </c>
      <c r="J10" s="377">
        <v>0.26</v>
      </c>
      <c r="K10" s="377">
        <v>0</v>
      </c>
      <c r="L10" s="376">
        <v>4.5999999999999996</v>
      </c>
      <c r="M10" s="60">
        <v>17.8</v>
      </c>
      <c r="N10" s="60">
        <v>6.8</v>
      </c>
      <c r="O10" s="376">
        <v>0.4</v>
      </c>
      <c r="P10" s="60">
        <v>0.15</v>
      </c>
      <c r="Q10" s="377">
        <v>0.64</v>
      </c>
    </row>
    <row r="11" spans="1:17">
      <c r="A11" s="176" t="s">
        <v>54</v>
      </c>
      <c r="B11" s="37" t="s">
        <v>116</v>
      </c>
      <c r="C11" s="176" t="s">
        <v>100</v>
      </c>
      <c r="D11" s="176">
        <v>0.5</v>
      </c>
      <c r="E11" s="176">
        <v>0.1</v>
      </c>
      <c r="F11" s="176">
        <v>10.1</v>
      </c>
      <c r="G11" s="176">
        <f t="shared" ref="G11" si="1">(F11+D11)*4+E11*9</f>
        <v>43.3</v>
      </c>
      <c r="H11" s="176">
        <v>0.1</v>
      </c>
      <c r="I11" s="176">
        <v>0</v>
      </c>
      <c r="J11" s="176">
        <v>0.1</v>
      </c>
      <c r="K11" s="176">
        <v>0</v>
      </c>
      <c r="L11" s="176">
        <v>7</v>
      </c>
      <c r="M11" s="176">
        <v>7</v>
      </c>
      <c r="N11" s="176">
        <v>4</v>
      </c>
      <c r="O11" s="176">
        <v>1.4</v>
      </c>
      <c r="P11" s="176">
        <v>0.15</v>
      </c>
      <c r="Q11" s="176">
        <v>2</v>
      </c>
    </row>
    <row r="12" spans="1:17" ht="16.5" customHeight="1" thickBot="1">
      <c r="A12" s="260"/>
      <c r="B12" s="261" t="s">
        <v>19</v>
      </c>
      <c r="C12" s="262">
        <v>680</v>
      </c>
      <c r="D12" s="263">
        <f>SUM(D7:D11)</f>
        <v>17.61</v>
      </c>
      <c r="E12" s="263">
        <f t="shared" ref="E12:Q12" si="2">SUM(E7:E11)</f>
        <v>16.36</v>
      </c>
      <c r="F12" s="263">
        <f t="shared" si="2"/>
        <v>48.71</v>
      </c>
      <c r="G12" s="263">
        <f t="shared" si="2"/>
        <v>412.52</v>
      </c>
      <c r="H12" s="263">
        <f t="shared" si="2"/>
        <v>0.40200000000000002</v>
      </c>
      <c r="I12" s="263">
        <f t="shared" si="2"/>
        <v>1.3</v>
      </c>
      <c r="J12" s="263">
        <f t="shared" si="2"/>
        <v>0.878</v>
      </c>
      <c r="K12" s="263">
        <f t="shared" si="2"/>
        <v>214.20000000000002</v>
      </c>
      <c r="L12" s="263">
        <f t="shared" si="2"/>
        <v>288.89000000000004</v>
      </c>
      <c r="M12" s="263">
        <f t="shared" si="2"/>
        <v>168</v>
      </c>
      <c r="N12" s="263">
        <f t="shared" si="2"/>
        <v>41.8</v>
      </c>
      <c r="O12" s="263">
        <f t="shared" si="2"/>
        <v>3.33</v>
      </c>
      <c r="P12" s="263">
        <f t="shared" si="2"/>
        <v>1.4999999999999998</v>
      </c>
      <c r="Q12" s="263">
        <f t="shared" si="2"/>
        <v>5.34</v>
      </c>
    </row>
    <row r="13" spans="1:17" ht="24" customHeight="1" thickBot="1">
      <c r="A13" s="4"/>
      <c r="B13" s="12" t="s">
        <v>31</v>
      </c>
      <c r="C13" s="66"/>
      <c r="D13" s="9"/>
      <c r="E13" s="8"/>
      <c r="F13" s="9"/>
      <c r="G13" s="8"/>
      <c r="H13" s="39"/>
      <c r="I13" s="29"/>
      <c r="J13" s="40"/>
      <c r="K13" s="40"/>
      <c r="L13" s="39"/>
      <c r="M13" s="29"/>
      <c r="N13" s="29"/>
      <c r="O13" s="39"/>
      <c r="P13" s="29"/>
      <c r="Q13" s="40"/>
    </row>
    <row r="14" spans="1:17" ht="15" customHeight="1" thickBot="1">
      <c r="A14" s="14">
        <v>3</v>
      </c>
      <c r="B14" s="67" t="s">
        <v>93</v>
      </c>
      <c r="C14" s="14">
        <v>50</v>
      </c>
      <c r="D14" s="184">
        <v>10.199999999999999</v>
      </c>
      <c r="E14" s="60">
        <v>8.9</v>
      </c>
      <c r="F14" s="61">
        <v>14.8</v>
      </c>
      <c r="G14" s="14">
        <f>(F14+D14)*4+E14*9</f>
        <v>180.10000000000002</v>
      </c>
      <c r="H14" s="47">
        <v>0</v>
      </c>
      <c r="I14" s="15">
        <v>0</v>
      </c>
      <c r="J14" s="33">
        <v>0.03</v>
      </c>
      <c r="K14" s="151">
        <v>31.5</v>
      </c>
      <c r="L14" s="15">
        <v>150</v>
      </c>
      <c r="M14" s="14">
        <v>90</v>
      </c>
      <c r="N14" s="14">
        <v>8.3000000000000007</v>
      </c>
      <c r="O14" s="150">
        <v>0.1</v>
      </c>
      <c r="P14" s="14">
        <v>2.0299999999999998</v>
      </c>
      <c r="Q14" s="151">
        <v>4.5999999999999996</v>
      </c>
    </row>
    <row r="15" spans="1:17" ht="15" customHeight="1" thickBot="1">
      <c r="A15" s="60">
        <v>302</v>
      </c>
      <c r="B15" s="94" t="s">
        <v>186</v>
      </c>
      <c r="C15" s="60" t="s">
        <v>57</v>
      </c>
      <c r="D15" s="349">
        <v>11.8</v>
      </c>
      <c r="E15" s="60">
        <v>13.3</v>
      </c>
      <c r="F15" s="61">
        <v>14.2</v>
      </c>
      <c r="G15" s="60">
        <f>(D15+F15)*4+E15*9</f>
        <v>223.7</v>
      </c>
      <c r="H15" s="95">
        <v>0.27</v>
      </c>
      <c r="I15" s="61">
        <v>1.3</v>
      </c>
      <c r="J15" s="96">
        <v>0.5</v>
      </c>
      <c r="K15" s="350">
        <v>195.3</v>
      </c>
      <c r="L15" s="15">
        <v>121.29</v>
      </c>
      <c r="M15" s="14">
        <v>0</v>
      </c>
      <c r="N15" s="14">
        <v>14</v>
      </c>
      <c r="O15" s="351">
        <v>0.13</v>
      </c>
      <c r="P15" s="14">
        <v>0</v>
      </c>
      <c r="Q15" s="352">
        <v>0</v>
      </c>
    </row>
    <row r="16" spans="1:17" ht="14.25" customHeight="1" thickBot="1">
      <c r="A16" s="14">
        <v>685</v>
      </c>
      <c r="B16" s="7" t="s">
        <v>89</v>
      </c>
      <c r="C16" s="14">
        <v>200</v>
      </c>
      <c r="D16" s="184">
        <v>0</v>
      </c>
      <c r="E16" s="60">
        <v>0</v>
      </c>
      <c r="F16" s="61">
        <v>9.1</v>
      </c>
      <c r="G16" s="14">
        <f>(F16+D16)*4+E16*9</f>
        <v>36.4</v>
      </c>
      <c r="H16" s="47">
        <v>0</v>
      </c>
      <c r="I16" s="15">
        <v>0</v>
      </c>
      <c r="J16" s="33">
        <v>0</v>
      </c>
      <c r="K16" s="151">
        <v>0</v>
      </c>
      <c r="L16" s="15">
        <v>66</v>
      </c>
      <c r="M16" s="14">
        <v>53.2</v>
      </c>
      <c r="N16" s="14">
        <v>12</v>
      </c>
      <c r="O16" s="150">
        <v>0.9</v>
      </c>
      <c r="P16" s="14">
        <v>0</v>
      </c>
      <c r="Q16" s="151">
        <v>0</v>
      </c>
    </row>
    <row r="17" spans="1:17" ht="14.25" customHeight="1">
      <c r="A17" s="97" t="s">
        <v>54</v>
      </c>
      <c r="B17" s="98" t="s">
        <v>55</v>
      </c>
      <c r="C17" s="97">
        <v>60</v>
      </c>
      <c r="D17" s="99">
        <v>3</v>
      </c>
      <c r="E17" s="97">
        <v>1</v>
      </c>
      <c r="F17" s="99">
        <v>24.8</v>
      </c>
      <c r="G17" s="97">
        <f>(F17+D17)*4+E17*9</f>
        <v>120.2</v>
      </c>
      <c r="H17" s="99">
        <v>0.13700000000000001</v>
      </c>
      <c r="I17" s="97">
        <v>0</v>
      </c>
      <c r="J17" s="100">
        <v>1.1000000000000001</v>
      </c>
      <c r="K17" s="100">
        <v>0</v>
      </c>
      <c r="L17" s="99">
        <v>19.7</v>
      </c>
      <c r="M17" s="97">
        <v>76.2</v>
      </c>
      <c r="N17" s="97">
        <v>29.1</v>
      </c>
      <c r="O17" s="99">
        <v>0</v>
      </c>
      <c r="P17" s="97">
        <v>0.62</v>
      </c>
      <c r="Q17" s="100">
        <v>2.7</v>
      </c>
    </row>
    <row r="18" spans="1:17" ht="14.25" customHeight="1" thickBot="1">
      <c r="A18" s="292" t="s">
        <v>54</v>
      </c>
      <c r="B18" s="293" t="s">
        <v>116</v>
      </c>
      <c r="C18" s="292" t="s">
        <v>100</v>
      </c>
      <c r="D18" s="292">
        <v>0.5</v>
      </c>
      <c r="E18" s="292">
        <v>0.1</v>
      </c>
      <c r="F18" s="292">
        <v>10.1</v>
      </c>
      <c r="G18" s="292">
        <f t="shared" ref="G18" si="3">(F18+D18)*4+E18*9</f>
        <v>43.3</v>
      </c>
      <c r="H18" s="292">
        <v>0.1</v>
      </c>
      <c r="I18" s="292">
        <v>0</v>
      </c>
      <c r="J18" s="292">
        <v>0.1</v>
      </c>
      <c r="K18" s="292">
        <v>0</v>
      </c>
      <c r="L18" s="292">
        <v>7</v>
      </c>
      <c r="M18" s="292">
        <v>7</v>
      </c>
      <c r="N18" s="292">
        <v>4</v>
      </c>
      <c r="O18" s="292">
        <v>1.4</v>
      </c>
      <c r="P18" s="292">
        <v>0.15</v>
      </c>
      <c r="Q18" s="292">
        <v>2</v>
      </c>
    </row>
    <row r="19" spans="1:17" ht="15.75" customHeight="1" thickBot="1">
      <c r="A19" s="267"/>
      <c r="B19" s="268" t="s">
        <v>19</v>
      </c>
      <c r="C19" s="285">
        <v>750</v>
      </c>
      <c r="D19" s="271">
        <f>SUM(D14:D18)</f>
        <v>25.5</v>
      </c>
      <c r="E19" s="271">
        <f t="shared" ref="E19" si="4">SUM(E14:E18)</f>
        <v>23.300000000000004</v>
      </c>
      <c r="F19" s="271">
        <f>SUM(F14:F18)</f>
        <v>73</v>
      </c>
      <c r="G19" s="271">
        <f t="shared" ref="G19:Q19" si="5">SUM(G14:G18)</f>
        <v>603.69999999999993</v>
      </c>
      <c r="H19" s="271">
        <f t="shared" si="5"/>
        <v>0.50700000000000001</v>
      </c>
      <c r="I19" s="271">
        <f t="shared" si="5"/>
        <v>1.3</v>
      </c>
      <c r="J19" s="271">
        <f t="shared" si="5"/>
        <v>1.7300000000000002</v>
      </c>
      <c r="K19" s="271">
        <f t="shared" si="5"/>
        <v>226.8</v>
      </c>
      <c r="L19" s="271">
        <f t="shared" si="5"/>
        <v>363.99</v>
      </c>
      <c r="M19" s="271">
        <f t="shared" si="5"/>
        <v>226.39999999999998</v>
      </c>
      <c r="N19" s="271">
        <f t="shared" si="5"/>
        <v>67.400000000000006</v>
      </c>
      <c r="O19" s="271">
        <f t="shared" si="5"/>
        <v>2.5300000000000002</v>
      </c>
      <c r="P19" s="271">
        <f t="shared" si="5"/>
        <v>2.8</v>
      </c>
      <c r="Q19" s="272">
        <f t="shared" si="5"/>
        <v>9.3000000000000007</v>
      </c>
    </row>
    <row r="20" spans="1:17" ht="26.25" customHeight="1" thickBot="1">
      <c r="A20" s="4"/>
      <c r="B20" s="54" t="s">
        <v>21</v>
      </c>
      <c r="C20" s="4"/>
      <c r="D20" s="52"/>
      <c r="E20" s="4"/>
      <c r="F20" s="52"/>
      <c r="G20" s="4"/>
      <c r="H20" s="52"/>
      <c r="I20" s="4"/>
      <c r="J20" s="53"/>
      <c r="K20" s="53"/>
      <c r="L20" s="52"/>
      <c r="M20" s="4"/>
      <c r="N20" s="4"/>
      <c r="O20" s="52"/>
      <c r="P20" s="4"/>
      <c r="Q20" s="53"/>
    </row>
    <row r="21" spans="1:17" ht="18" customHeight="1" thickBot="1">
      <c r="A21" s="13" t="s">
        <v>95</v>
      </c>
      <c r="B21" s="3" t="s">
        <v>96</v>
      </c>
      <c r="C21" s="13">
        <v>60</v>
      </c>
      <c r="D21" s="22">
        <v>0.42</v>
      </c>
      <c r="E21" s="13">
        <v>3</v>
      </c>
      <c r="F21" s="22">
        <v>1.38</v>
      </c>
      <c r="G21" s="19">
        <f t="shared" ref="G21:G24" si="6">(D21+F21)*4+E21*9</f>
        <v>34.200000000000003</v>
      </c>
      <c r="H21" s="22">
        <v>0.03</v>
      </c>
      <c r="I21" s="16">
        <v>0</v>
      </c>
      <c r="J21" s="28">
        <v>0.2</v>
      </c>
      <c r="K21" s="17">
        <v>18</v>
      </c>
      <c r="L21" s="22">
        <v>27</v>
      </c>
      <c r="M21" s="13">
        <v>20</v>
      </c>
      <c r="N21" s="13">
        <v>10</v>
      </c>
      <c r="O21" s="10">
        <v>0.5</v>
      </c>
      <c r="P21" s="13">
        <v>0</v>
      </c>
      <c r="Q21" s="17">
        <v>0</v>
      </c>
    </row>
    <row r="22" spans="1:17" ht="15.75" thickBot="1">
      <c r="A22" s="60">
        <v>133</v>
      </c>
      <c r="B22" s="94" t="s">
        <v>163</v>
      </c>
      <c r="C22" s="60" t="s">
        <v>175</v>
      </c>
      <c r="D22" s="115">
        <v>2.4</v>
      </c>
      <c r="E22" s="60">
        <v>2.4</v>
      </c>
      <c r="F22" s="115">
        <v>16.8</v>
      </c>
      <c r="G22" s="60">
        <f>(D22+F22)*4+E22*9</f>
        <v>98.399999999999991</v>
      </c>
      <c r="H22" s="115">
        <v>8.0000000000000002E-3</v>
      </c>
      <c r="I22" s="61">
        <v>0</v>
      </c>
      <c r="J22" s="96">
        <v>0</v>
      </c>
      <c r="K22" s="155">
        <v>0</v>
      </c>
      <c r="L22" s="115">
        <v>72</v>
      </c>
      <c r="M22" s="60">
        <v>59.2</v>
      </c>
      <c r="N22" s="60">
        <v>28</v>
      </c>
      <c r="O22" s="154">
        <v>0.04</v>
      </c>
      <c r="P22" s="60">
        <v>0.6</v>
      </c>
      <c r="Q22" s="155">
        <v>14</v>
      </c>
    </row>
    <row r="23" spans="1:17" ht="15.75" thickBot="1">
      <c r="A23" s="14" t="s">
        <v>170</v>
      </c>
      <c r="B23" s="94" t="s">
        <v>171</v>
      </c>
      <c r="C23" s="60">
        <v>200</v>
      </c>
      <c r="D23" s="303">
        <v>15.1</v>
      </c>
      <c r="E23" s="60">
        <v>16.3</v>
      </c>
      <c r="F23" s="303">
        <v>16.399999999999999</v>
      </c>
      <c r="G23" s="60">
        <f t="shared" si="6"/>
        <v>272.70000000000005</v>
      </c>
      <c r="H23" s="150">
        <v>0.1</v>
      </c>
      <c r="I23" s="14">
        <v>0</v>
      </c>
      <c r="J23" s="151">
        <v>0.5</v>
      </c>
      <c r="K23" s="151">
        <v>800</v>
      </c>
      <c r="L23" s="150">
        <v>27.7</v>
      </c>
      <c r="M23" s="14">
        <v>160.30000000000001</v>
      </c>
      <c r="N23" s="14">
        <v>37.4</v>
      </c>
      <c r="O23" s="150">
        <v>2.2000000000000002</v>
      </c>
      <c r="P23" s="14">
        <v>1.9</v>
      </c>
      <c r="Q23" s="151">
        <v>6</v>
      </c>
    </row>
    <row r="24" spans="1:17" ht="18.75" customHeight="1" thickBot="1">
      <c r="A24" s="60">
        <v>700</v>
      </c>
      <c r="B24" s="94" t="s">
        <v>156</v>
      </c>
      <c r="C24" s="60">
        <v>200</v>
      </c>
      <c r="D24" s="303">
        <v>0.1</v>
      </c>
      <c r="E24" s="60">
        <v>0</v>
      </c>
      <c r="F24" s="303">
        <v>24.9</v>
      </c>
      <c r="G24" s="60">
        <f t="shared" si="6"/>
        <v>100</v>
      </c>
      <c r="H24" s="152">
        <v>0.02</v>
      </c>
      <c r="I24" s="60">
        <v>60</v>
      </c>
      <c r="J24" s="153">
        <v>0</v>
      </c>
      <c r="K24" s="153">
        <v>2</v>
      </c>
      <c r="L24" s="152">
        <v>1.7</v>
      </c>
      <c r="M24" s="60">
        <v>1.1000000000000001</v>
      </c>
      <c r="N24" s="60">
        <v>0.8</v>
      </c>
      <c r="O24" s="152">
        <v>0.09</v>
      </c>
      <c r="P24" s="60">
        <v>0</v>
      </c>
      <c r="Q24" s="153">
        <v>0</v>
      </c>
    </row>
    <row r="25" spans="1:17" ht="18" customHeight="1" thickBot="1">
      <c r="A25" s="45" t="s">
        <v>54</v>
      </c>
      <c r="B25" s="46" t="s">
        <v>55</v>
      </c>
      <c r="C25" s="44">
        <v>50</v>
      </c>
      <c r="D25" s="185">
        <v>3.15</v>
      </c>
      <c r="E25" s="60">
        <v>0.85</v>
      </c>
      <c r="F25" s="185">
        <v>20.7</v>
      </c>
      <c r="G25" s="14">
        <f t="shared" ref="G25:G26" si="7">(F25+D25)*4+E25*9</f>
        <v>103.05</v>
      </c>
      <c r="H25" s="150">
        <v>3.2000000000000001E-2</v>
      </c>
      <c r="I25" s="14">
        <v>0</v>
      </c>
      <c r="J25" s="151">
        <v>0.26</v>
      </c>
      <c r="K25" s="151">
        <v>0</v>
      </c>
      <c r="L25" s="150">
        <v>4.5999999999999996</v>
      </c>
      <c r="M25" s="14">
        <v>17.8</v>
      </c>
      <c r="N25" s="14">
        <v>6.8</v>
      </c>
      <c r="O25" s="150">
        <v>0.4</v>
      </c>
      <c r="P25" s="14">
        <v>0.15</v>
      </c>
      <c r="Q25" s="151">
        <v>0.64</v>
      </c>
    </row>
    <row r="26" spans="1:17" ht="15.75" thickBot="1">
      <c r="A26" s="14" t="s">
        <v>54</v>
      </c>
      <c r="B26" s="7" t="s">
        <v>56</v>
      </c>
      <c r="C26" s="14">
        <v>48</v>
      </c>
      <c r="D26" s="185">
        <v>3</v>
      </c>
      <c r="E26" s="60">
        <v>0.8</v>
      </c>
      <c r="F26" s="185">
        <v>19.899999999999999</v>
      </c>
      <c r="G26" s="14">
        <f t="shared" si="7"/>
        <v>98.8</v>
      </c>
      <c r="H26" s="150">
        <v>7.0000000000000007E-2</v>
      </c>
      <c r="I26" s="14">
        <v>0</v>
      </c>
      <c r="J26" s="151">
        <v>0.6</v>
      </c>
      <c r="K26" s="151">
        <v>0</v>
      </c>
      <c r="L26" s="150">
        <v>11.04</v>
      </c>
      <c r="M26" s="14">
        <v>42.7</v>
      </c>
      <c r="N26" s="14">
        <v>16.3</v>
      </c>
      <c r="O26" s="150">
        <v>0.96</v>
      </c>
      <c r="P26" s="14">
        <v>0.35</v>
      </c>
      <c r="Q26" s="151">
        <v>1.5</v>
      </c>
    </row>
    <row r="27" spans="1:17" ht="15.75" thickBot="1">
      <c r="A27" s="60"/>
      <c r="B27" s="94"/>
      <c r="C27" s="60"/>
      <c r="D27" s="152"/>
      <c r="E27" s="60"/>
      <c r="F27" s="152"/>
      <c r="G27" s="60"/>
      <c r="H27" s="152"/>
      <c r="I27" s="60"/>
      <c r="J27" s="153"/>
      <c r="K27" s="153"/>
      <c r="L27" s="152"/>
      <c r="M27" s="60"/>
      <c r="N27" s="60"/>
      <c r="O27" s="152"/>
      <c r="P27" s="60"/>
      <c r="Q27" s="153"/>
    </row>
    <row r="28" spans="1:17" ht="16.5" customHeight="1" thickBot="1">
      <c r="A28" s="264"/>
      <c r="B28" s="265" t="s">
        <v>19</v>
      </c>
      <c r="C28" s="266">
        <v>783</v>
      </c>
      <c r="D28" s="266">
        <f>SUM(D21:D27)</f>
        <v>24.169999999999998</v>
      </c>
      <c r="E28" s="266">
        <f t="shared" ref="E28:Q28" si="8">SUM(E21:E27)</f>
        <v>23.350000000000005</v>
      </c>
      <c r="F28" s="266">
        <f t="shared" si="8"/>
        <v>100.07999999999998</v>
      </c>
      <c r="G28" s="266">
        <f t="shared" si="8"/>
        <v>707.15</v>
      </c>
      <c r="H28" s="266">
        <f t="shared" si="8"/>
        <v>0.26</v>
      </c>
      <c r="I28" s="266">
        <f t="shared" si="8"/>
        <v>60</v>
      </c>
      <c r="J28" s="266">
        <f t="shared" si="8"/>
        <v>1.56</v>
      </c>
      <c r="K28" s="266">
        <f t="shared" si="8"/>
        <v>820</v>
      </c>
      <c r="L28" s="266">
        <f t="shared" si="8"/>
        <v>144.04</v>
      </c>
      <c r="M28" s="266">
        <f t="shared" si="8"/>
        <v>301.09999999999997</v>
      </c>
      <c r="N28" s="266">
        <f t="shared" si="8"/>
        <v>99.3</v>
      </c>
      <c r="O28" s="266">
        <f t="shared" si="8"/>
        <v>4.1899999999999995</v>
      </c>
      <c r="P28" s="266">
        <f t="shared" si="8"/>
        <v>3</v>
      </c>
      <c r="Q28" s="266">
        <f t="shared" si="8"/>
        <v>22.14</v>
      </c>
    </row>
    <row r="29" spans="1:17" ht="25.5" customHeight="1" thickBot="1">
      <c r="A29" s="3"/>
      <c r="B29" s="12" t="s">
        <v>22</v>
      </c>
      <c r="C29" s="3"/>
      <c r="D29" s="5"/>
      <c r="E29" s="3"/>
      <c r="F29" s="5"/>
      <c r="G29" s="3"/>
      <c r="H29" s="5"/>
      <c r="I29" s="3"/>
      <c r="J29" s="6"/>
      <c r="K29" s="6"/>
      <c r="L29" s="5"/>
      <c r="M29" s="3"/>
      <c r="N29" s="3"/>
      <c r="O29" s="5"/>
      <c r="P29" s="3"/>
      <c r="Q29" s="6"/>
    </row>
    <row r="30" spans="1:17" ht="17.25" customHeight="1" thickBot="1">
      <c r="A30" s="14" t="s">
        <v>95</v>
      </c>
      <c r="B30" s="7" t="s">
        <v>96</v>
      </c>
      <c r="C30" s="14">
        <v>100</v>
      </c>
      <c r="D30" s="23">
        <v>0.7</v>
      </c>
      <c r="E30" s="14">
        <v>5</v>
      </c>
      <c r="F30" s="23">
        <v>2.2999999999999998</v>
      </c>
      <c r="G30" s="14">
        <f t="shared" ref="G30:G33" si="9">(D30+F30)*4+E30*9</f>
        <v>57</v>
      </c>
      <c r="H30" s="23">
        <v>0.03</v>
      </c>
      <c r="I30" s="15">
        <v>0</v>
      </c>
      <c r="J30" s="33">
        <v>0.2</v>
      </c>
      <c r="K30" s="151">
        <v>18</v>
      </c>
      <c r="L30" s="23">
        <v>27</v>
      </c>
      <c r="M30" s="14">
        <v>20</v>
      </c>
      <c r="N30" s="14">
        <v>10</v>
      </c>
      <c r="O30" s="150">
        <v>0.5</v>
      </c>
      <c r="P30" s="14">
        <v>0</v>
      </c>
      <c r="Q30" s="151">
        <v>0</v>
      </c>
    </row>
    <row r="31" spans="1:17" ht="15.75" thickBot="1">
      <c r="A31" s="60">
        <v>133</v>
      </c>
      <c r="B31" s="94" t="s">
        <v>163</v>
      </c>
      <c r="C31" s="60" t="s">
        <v>90</v>
      </c>
      <c r="D31" s="115">
        <v>3</v>
      </c>
      <c r="E31" s="60">
        <v>3</v>
      </c>
      <c r="F31" s="115">
        <v>21</v>
      </c>
      <c r="G31" s="60">
        <f>(D31+F31)*4+E31*9</f>
        <v>123</v>
      </c>
      <c r="H31" s="115">
        <v>0.01</v>
      </c>
      <c r="I31" s="61">
        <v>0</v>
      </c>
      <c r="J31" s="96">
        <v>0</v>
      </c>
      <c r="K31" s="155">
        <v>0</v>
      </c>
      <c r="L31" s="115">
        <v>90</v>
      </c>
      <c r="M31" s="60">
        <v>74</v>
      </c>
      <c r="N31" s="60">
        <v>35</v>
      </c>
      <c r="O31" s="154">
        <v>0.05</v>
      </c>
      <c r="P31" s="60">
        <v>0.8</v>
      </c>
      <c r="Q31" s="155">
        <v>17.600000000000001</v>
      </c>
    </row>
    <row r="32" spans="1:17" ht="15.75" thickBot="1">
      <c r="A32" s="14" t="s">
        <v>170</v>
      </c>
      <c r="B32" s="94" t="s">
        <v>171</v>
      </c>
      <c r="C32" s="60">
        <v>250</v>
      </c>
      <c r="D32" s="303">
        <v>18.899999999999999</v>
      </c>
      <c r="E32" s="60">
        <v>20.399999999999999</v>
      </c>
      <c r="F32" s="303">
        <v>20.5</v>
      </c>
      <c r="G32" s="60">
        <f t="shared" si="9"/>
        <v>341.2</v>
      </c>
      <c r="H32" s="150">
        <v>0.12</v>
      </c>
      <c r="I32" s="14">
        <v>0</v>
      </c>
      <c r="J32" s="151">
        <v>0.62</v>
      </c>
      <c r="K32" s="151">
        <v>1000</v>
      </c>
      <c r="L32" s="150">
        <v>34.6</v>
      </c>
      <c r="M32" s="14">
        <v>200.3</v>
      </c>
      <c r="N32" s="14">
        <v>46.7</v>
      </c>
      <c r="O32" s="150">
        <v>2.75</v>
      </c>
      <c r="P32" s="14">
        <v>2.4</v>
      </c>
      <c r="Q32" s="151">
        <v>7.5</v>
      </c>
    </row>
    <row r="33" spans="1:18" ht="15.75" thickBot="1">
      <c r="A33" s="60">
        <v>700</v>
      </c>
      <c r="B33" s="94" t="s">
        <v>92</v>
      </c>
      <c r="C33" s="60">
        <v>200</v>
      </c>
      <c r="D33" s="303">
        <v>0.1</v>
      </c>
      <c r="E33" s="60">
        <v>0</v>
      </c>
      <c r="F33" s="303">
        <v>24.9</v>
      </c>
      <c r="G33" s="60">
        <f t="shared" si="9"/>
        <v>100</v>
      </c>
      <c r="H33" s="152">
        <v>0.02</v>
      </c>
      <c r="I33" s="60">
        <v>70</v>
      </c>
      <c r="J33" s="153">
        <v>0</v>
      </c>
      <c r="K33" s="153">
        <v>2</v>
      </c>
      <c r="L33" s="152">
        <v>1.7</v>
      </c>
      <c r="M33" s="60">
        <v>1.1000000000000001</v>
      </c>
      <c r="N33" s="60">
        <v>0.8</v>
      </c>
      <c r="O33" s="152">
        <v>0.09</v>
      </c>
      <c r="P33" s="60">
        <v>0</v>
      </c>
      <c r="Q33" s="153">
        <v>0</v>
      </c>
    </row>
    <row r="34" spans="1:18" ht="15.75" thickBot="1">
      <c r="A34" s="19" t="s">
        <v>54</v>
      </c>
      <c r="B34" s="18" t="s">
        <v>55</v>
      </c>
      <c r="C34" s="19">
        <v>60</v>
      </c>
      <c r="D34" s="99">
        <v>3.78</v>
      </c>
      <c r="E34" s="97">
        <v>1.02</v>
      </c>
      <c r="F34" s="99">
        <v>24.9</v>
      </c>
      <c r="G34" s="19">
        <f>(F34+D34)*4+E34*9</f>
        <v>123.9</v>
      </c>
      <c r="H34" s="20">
        <v>9.6000000000000002E-2</v>
      </c>
      <c r="I34" s="19">
        <v>0</v>
      </c>
      <c r="J34" s="21">
        <v>0.78</v>
      </c>
      <c r="K34" s="21">
        <v>0</v>
      </c>
      <c r="L34" s="20">
        <v>13.8</v>
      </c>
      <c r="M34" s="19">
        <v>53.4</v>
      </c>
      <c r="N34" s="19">
        <v>20.399999999999999</v>
      </c>
      <c r="O34" s="20">
        <v>0</v>
      </c>
      <c r="P34" s="19">
        <v>0.44</v>
      </c>
      <c r="Q34" s="21">
        <v>1.92</v>
      </c>
    </row>
    <row r="35" spans="1:18" ht="15.75" thickBot="1">
      <c r="A35" s="60" t="s">
        <v>54</v>
      </c>
      <c r="B35" s="94" t="s">
        <v>56</v>
      </c>
      <c r="C35" s="103">
        <v>50</v>
      </c>
      <c r="D35" s="376">
        <v>3.15</v>
      </c>
      <c r="E35" s="60">
        <v>0.85</v>
      </c>
      <c r="F35" s="376">
        <v>20.7</v>
      </c>
      <c r="G35" s="60">
        <f t="shared" ref="G35" si="10">(F35+D35)*4+E35*9</f>
        <v>103.05</v>
      </c>
      <c r="H35" s="376">
        <v>3.2000000000000001E-2</v>
      </c>
      <c r="I35" s="60">
        <v>0</v>
      </c>
      <c r="J35" s="377">
        <v>0.26</v>
      </c>
      <c r="K35" s="377">
        <v>0</v>
      </c>
      <c r="L35" s="376">
        <v>4.5999999999999996</v>
      </c>
      <c r="M35" s="60">
        <v>17.8</v>
      </c>
      <c r="N35" s="60">
        <v>6.8</v>
      </c>
      <c r="O35" s="376">
        <v>0.4</v>
      </c>
      <c r="P35" s="60">
        <v>0.15</v>
      </c>
      <c r="Q35" s="377">
        <v>0.64</v>
      </c>
    </row>
    <row r="36" spans="1:18" ht="15.75" thickBot="1">
      <c r="A36" s="60"/>
      <c r="B36" s="94"/>
      <c r="C36" s="60"/>
      <c r="D36" s="152"/>
      <c r="E36" s="60"/>
      <c r="F36" s="152"/>
      <c r="G36" s="60"/>
      <c r="H36" s="152"/>
      <c r="I36" s="60"/>
      <c r="J36" s="153"/>
      <c r="K36" s="153"/>
      <c r="L36" s="152"/>
      <c r="M36" s="60"/>
      <c r="N36" s="60"/>
      <c r="O36" s="152"/>
      <c r="P36" s="60"/>
      <c r="Q36" s="153"/>
    </row>
    <row r="37" spans="1:18" ht="15.75" thickBot="1">
      <c r="A37" s="267"/>
      <c r="B37" s="268" t="s">
        <v>19</v>
      </c>
      <c r="C37" s="269">
        <v>935</v>
      </c>
      <c r="D37" s="270">
        <f>SUM(D30:D36)</f>
        <v>29.63</v>
      </c>
      <c r="E37" s="271">
        <f t="shared" ref="E37:Q37" si="11">SUM(E30:E36)</f>
        <v>30.27</v>
      </c>
      <c r="F37" s="271">
        <f t="shared" si="11"/>
        <v>114.3</v>
      </c>
      <c r="G37" s="271">
        <f t="shared" si="11"/>
        <v>848.15</v>
      </c>
      <c r="H37" s="271">
        <f t="shared" si="11"/>
        <v>0.30800000000000005</v>
      </c>
      <c r="I37" s="271">
        <f t="shared" si="11"/>
        <v>70</v>
      </c>
      <c r="J37" s="271">
        <f t="shared" si="11"/>
        <v>1.86</v>
      </c>
      <c r="K37" s="271">
        <f t="shared" si="11"/>
        <v>1020</v>
      </c>
      <c r="L37" s="271">
        <f t="shared" si="11"/>
        <v>171.7</v>
      </c>
      <c r="M37" s="271">
        <f t="shared" si="11"/>
        <v>366.6</v>
      </c>
      <c r="N37" s="271">
        <f t="shared" si="11"/>
        <v>119.7</v>
      </c>
      <c r="O37" s="271">
        <f t="shared" si="11"/>
        <v>3.7899999999999996</v>
      </c>
      <c r="P37" s="271">
        <f t="shared" si="11"/>
        <v>3.79</v>
      </c>
      <c r="Q37" s="272">
        <f t="shared" si="11"/>
        <v>27.660000000000004</v>
      </c>
    </row>
    <row r="38" spans="1:18" ht="6.75" customHeight="1">
      <c r="A38" s="3"/>
      <c r="B38" s="24"/>
      <c r="C38" s="24"/>
      <c r="D38" s="25"/>
      <c r="E38" s="24"/>
      <c r="F38" s="25"/>
      <c r="G38" s="24"/>
      <c r="H38" s="25"/>
      <c r="I38" s="24"/>
      <c r="J38" s="24"/>
      <c r="K38" s="26"/>
      <c r="L38" s="25"/>
      <c r="M38" s="24"/>
      <c r="N38" s="24"/>
      <c r="O38" s="26"/>
      <c r="P38" s="26"/>
      <c r="Q38" s="26"/>
      <c r="R38" s="27"/>
    </row>
    <row r="39" spans="1:18" ht="6" customHeight="1" thickBot="1">
      <c r="A39" s="3"/>
      <c r="B39" s="24"/>
      <c r="C39" s="24"/>
      <c r="D39" s="25"/>
      <c r="E39" s="24"/>
      <c r="F39" s="25"/>
      <c r="G39" s="24"/>
      <c r="H39" s="25"/>
      <c r="I39" s="24"/>
      <c r="J39" s="24"/>
      <c r="K39" s="26"/>
      <c r="L39" s="25"/>
      <c r="M39" s="24"/>
      <c r="N39" s="24"/>
      <c r="O39" s="26"/>
      <c r="P39" s="26"/>
      <c r="Q39" s="26"/>
      <c r="R39" s="27"/>
    </row>
    <row r="40" spans="1:18" ht="15.75" thickBot="1">
      <c r="A40" s="264"/>
      <c r="B40" s="219" t="s">
        <v>134</v>
      </c>
      <c r="C40" s="264"/>
      <c r="D40" s="274">
        <f>D28+D12</f>
        <v>41.78</v>
      </c>
      <c r="E40" s="275">
        <f t="shared" ref="E40:Q40" si="12">E28+E12</f>
        <v>39.710000000000008</v>
      </c>
      <c r="F40" s="274">
        <f t="shared" si="12"/>
        <v>148.79</v>
      </c>
      <c r="G40" s="275">
        <f t="shared" si="12"/>
        <v>1119.67</v>
      </c>
      <c r="H40" s="274">
        <f t="shared" si="12"/>
        <v>0.66200000000000003</v>
      </c>
      <c r="I40" s="275">
        <f t="shared" si="12"/>
        <v>61.3</v>
      </c>
      <c r="J40" s="274">
        <f t="shared" si="12"/>
        <v>2.4380000000000002</v>
      </c>
      <c r="K40" s="275">
        <f t="shared" si="12"/>
        <v>1034.2</v>
      </c>
      <c r="L40" s="274">
        <f t="shared" si="12"/>
        <v>432.93000000000006</v>
      </c>
      <c r="M40" s="275">
        <f t="shared" si="12"/>
        <v>469.09999999999997</v>
      </c>
      <c r="N40" s="274">
        <f t="shared" si="12"/>
        <v>141.1</v>
      </c>
      <c r="O40" s="275">
        <f t="shared" si="12"/>
        <v>7.52</v>
      </c>
      <c r="P40" s="274">
        <f t="shared" si="12"/>
        <v>4.5</v>
      </c>
      <c r="Q40" s="275">
        <f t="shared" si="12"/>
        <v>27.48</v>
      </c>
      <c r="R40" s="27"/>
    </row>
    <row r="41" spans="1:18" ht="15.75" thickBot="1">
      <c r="A41" s="276"/>
      <c r="B41" s="238" t="s">
        <v>155</v>
      </c>
      <c r="C41" s="277"/>
      <c r="D41" s="273">
        <f>D37+D19</f>
        <v>55.129999999999995</v>
      </c>
      <c r="E41" s="273">
        <f t="shared" ref="E41:Q41" si="13">E37+E19</f>
        <v>53.570000000000007</v>
      </c>
      <c r="F41" s="273">
        <f t="shared" si="13"/>
        <v>187.3</v>
      </c>
      <c r="G41" s="273">
        <f t="shared" si="13"/>
        <v>1451.85</v>
      </c>
      <c r="H41" s="273">
        <f t="shared" si="13"/>
        <v>0.81500000000000006</v>
      </c>
      <c r="I41" s="273">
        <f t="shared" si="13"/>
        <v>71.3</v>
      </c>
      <c r="J41" s="273">
        <f t="shared" si="13"/>
        <v>3.5900000000000003</v>
      </c>
      <c r="K41" s="273">
        <f t="shared" si="13"/>
        <v>1246.8</v>
      </c>
      <c r="L41" s="273">
        <f t="shared" si="13"/>
        <v>535.69000000000005</v>
      </c>
      <c r="M41" s="273">
        <f t="shared" si="13"/>
        <v>593</v>
      </c>
      <c r="N41" s="273">
        <f t="shared" si="13"/>
        <v>187.10000000000002</v>
      </c>
      <c r="O41" s="273">
        <f t="shared" si="13"/>
        <v>6.32</v>
      </c>
      <c r="P41" s="273">
        <f t="shared" si="13"/>
        <v>6.59</v>
      </c>
      <c r="Q41" s="273">
        <f t="shared" si="13"/>
        <v>36.960000000000008</v>
      </c>
      <c r="R41" s="27"/>
    </row>
    <row r="42" spans="1:18"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64"/>
      <c r="P42" s="64"/>
      <c r="Q42" s="27"/>
      <c r="R42" s="27"/>
    </row>
    <row r="43" spans="1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2:18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</sheetData>
  <mergeCells count="10">
    <mergeCell ref="G4:G5"/>
    <mergeCell ref="H4:K4"/>
    <mergeCell ref="L4:Q4"/>
    <mergeCell ref="B42:N42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64"/>
  <sheetViews>
    <sheetView workbookViewId="0">
      <pane ySplit="5" topLeftCell="A6" activePane="bottomLeft" state="frozen"/>
      <selection pane="bottomLeft" activeCell="A2" sqref="A2:E2"/>
    </sheetView>
  </sheetViews>
  <sheetFormatPr defaultRowHeight="15"/>
  <cols>
    <col min="1" max="1" width="10" customWidth="1"/>
    <col min="2" max="2" width="42.140625" customWidth="1"/>
    <col min="3" max="3" width="9.7109375" customWidth="1"/>
    <col min="7" max="7" width="12.85546875" customWidth="1"/>
    <col min="11" max="11" width="7.85546875" customWidth="1"/>
  </cols>
  <sheetData>
    <row r="1" spans="1:17" ht="18.75">
      <c r="A1" s="434" t="s">
        <v>64</v>
      </c>
      <c r="B1" s="434"/>
      <c r="C1" s="434"/>
      <c r="D1" s="434"/>
      <c r="E1" s="434"/>
      <c r="F1" s="82"/>
      <c r="G1" s="82"/>
      <c r="H1" s="82"/>
      <c r="I1" s="83"/>
      <c r="J1" s="83"/>
      <c r="K1" s="83"/>
      <c r="L1" s="83"/>
      <c r="M1" s="83"/>
      <c r="N1" s="83"/>
      <c r="O1" s="83"/>
      <c r="P1" s="83"/>
      <c r="Q1" s="83"/>
    </row>
    <row r="2" spans="1:17" ht="18.75">
      <c r="A2" s="434" t="s">
        <v>232</v>
      </c>
      <c r="B2" s="434"/>
      <c r="C2" s="434"/>
      <c r="D2" s="434"/>
      <c r="E2" s="434"/>
      <c r="F2" s="82"/>
      <c r="G2" s="82"/>
      <c r="H2" s="82"/>
      <c r="I2" s="83"/>
      <c r="J2" s="83"/>
      <c r="K2" s="83"/>
      <c r="L2" s="83"/>
      <c r="M2" s="83"/>
      <c r="N2" s="83"/>
      <c r="O2" s="83"/>
      <c r="P2" s="83"/>
      <c r="Q2" s="83"/>
    </row>
    <row r="3" spans="1:17" ht="19.5" thickBot="1">
      <c r="A3" s="84" t="s">
        <v>29</v>
      </c>
      <c r="B3" s="84"/>
      <c r="C3" s="84"/>
      <c r="D3" s="84"/>
      <c r="E3" s="84"/>
      <c r="F3" s="82"/>
      <c r="G3" s="82"/>
      <c r="H3" s="82"/>
      <c r="I3" s="83"/>
      <c r="J3" s="83"/>
      <c r="K3" s="83"/>
      <c r="L3" s="83"/>
      <c r="M3" s="83"/>
      <c r="N3" s="83"/>
      <c r="O3" s="83"/>
      <c r="P3" s="83"/>
      <c r="Q3" s="83"/>
    </row>
    <row r="4" spans="1:17" ht="33" customHeight="1" thickBot="1">
      <c r="A4" s="429" t="s">
        <v>1</v>
      </c>
      <c r="B4" s="437" t="s">
        <v>2</v>
      </c>
      <c r="C4" s="437" t="s">
        <v>3</v>
      </c>
      <c r="D4" s="435" t="s">
        <v>4</v>
      </c>
      <c r="E4" s="435"/>
      <c r="F4" s="436"/>
      <c r="G4" s="429" t="s">
        <v>8</v>
      </c>
      <c r="H4" s="431" t="s">
        <v>13</v>
      </c>
      <c r="I4" s="432"/>
      <c r="J4" s="432"/>
      <c r="K4" s="433"/>
      <c r="L4" s="431" t="s">
        <v>14</v>
      </c>
      <c r="M4" s="432"/>
      <c r="N4" s="432"/>
      <c r="O4" s="432"/>
      <c r="P4" s="432"/>
      <c r="Q4" s="433"/>
    </row>
    <row r="5" spans="1:17" ht="23.25" customHeight="1" thickBot="1">
      <c r="A5" s="430"/>
      <c r="B5" s="438"/>
      <c r="C5" s="438"/>
      <c r="D5" s="85" t="s">
        <v>5</v>
      </c>
      <c r="E5" s="86" t="s">
        <v>6</v>
      </c>
      <c r="F5" s="85" t="s">
        <v>7</v>
      </c>
      <c r="G5" s="430"/>
      <c r="H5" s="87" t="s">
        <v>11</v>
      </c>
      <c r="I5" s="60" t="s">
        <v>12</v>
      </c>
      <c r="J5" s="63" t="s">
        <v>10</v>
      </c>
      <c r="K5" s="88" t="s">
        <v>9</v>
      </c>
      <c r="L5" s="85" t="s">
        <v>15</v>
      </c>
      <c r="M5" s="86" t="s">
        <v>16</v>
      </c>
      <c r="N5" s="86" t="s">
        <v>17</v>
      </c>
      <c r="O5" s="85" t="s">
        <v>18</v>
      </c>
      <c r="P5" s="60" t="s">
        <v>49</v>
      </c>
      <c r="Q5" s="88" t="s">
        <v>50</v>
      </c>
    </row>
    <row r="6" spans="1:17" ht="24" customHeight="1" thickBot="1">
      <c r="A6" s="89"/>
      <c r="B6" s="90" t="s">
        <v>30</v>
      </c>
      <c r="C6" s="89"/>
      <c r="D6" s="91"/>
      <c r="E6" s="89"/>
      <c r="F6" s="91"/>
      <c r="G6" s="89"/>
      <c r="H6" s="92"/>
      <c r="I6" s="89"/>
      <c r="J6" s="93"/>
      <c r="K6" s="93"/>
      <c r="L6" s="91"/>
      <c r="M6" s="89"/>
      <c r="N6" s="89"/>
      <c r="O6" s="91"/>
      <c r="P6" s="89"/>
      <c r="Q6" s="93"/>
    </row>
    <row r="7" spans="1:17" ht="29.25" customHeight="1" thickBot="1">
      <c r="A7" s="60" t="s">
        <v>168</v>
      </c>
      <c r="B7" s="133" t="s">
        <v>169</v>
      </c>
      <c r="C7" s="60">
        <v>170</v>
      </c>
      <c r="D7" s="321">
        <v>12.5</v>
      </c>
      <c r="E7" s="60">
        <v>17.100000000000001</v>
      </c>
      <c r="F7" s="61">
        <v>35.200000000000003</v>
      </c>
      <c r="G7" s="14">
        <f>(F7+D7)*4+E7*9</f>
        <v>344.70000000000005</v>
      </c>
      <c r="H7" s="95">
        <v>0.44</v>
      </c>
      <c r="I7" s="61">
        <v>0</v>
      </c>
      <c r="J7" s="96">
        <v>0</v>
      </c>
      <c r="K7" s="322">
        <v>35.26</v>
      </c>
      <c r="L7" s="61">
        <v>43.7</v>
      </c>
      <c r="M7" s="60">
        <v>0</v>
      </c>
      <c r="N7" s="60">
        <v>92.57</v>
      </c>
      <c r="O7" s="321">
        <v>5.04</v>
      </c>
      <c r="P7" s="60">
        <v>0</v>
      </c>
      <c r="Q7" s="322">
        <v>0</v>
      </c>
    </row>
    <row r="8" spans="1:17" ht="16.5" customHeight="1" thickBot="1">
      <c r="A8" s="60">
        <v>692</v>
      </c>
      <c r="B8" s="94" t="s">
        <v>53</v>
      </c>
      <c r="C8" s="60">
        <v>200</v>
      </c>
      <c r="D8" s="325">
        <v>3.8</v>
      </c>
      <c r="E8" s="60">
        <v>3.2</v>
      </c>
      <c r="F8" s="325">
        <v>20.100000000000001</v>
      </c>
      <c r="G8" s="60">
        <f>(F8+D8)*4+E8*9</f>
        <v>124.4</v>
      </c>
      <c r="H8" s="325">
        <v>0.04</v>
      </c>
      <c r="I8" s="60">
        <v>0</v>
      </c>
      <c r="J8" s="326">
        <v>0.6</v>
      </c>
      <c r="K8" s="326">
        <v>200</v>
      </c>
      <c r="L8" s="325">
        <v>96.86</v>
      </c>
      <c r="M8" s="60">
        <v>74.400000000000006</v>
      </c>
      <c r="N8" s="60">
        <v>43.09</v>
      </c>
      <c r="O8" s="325">
        <v>1.58</v>
      </c>
      <c r="P8" s="60">
        <v>0.27</v>
      </c>
      <c r="Q8" s="100">
        <v>9.4</v>
      </c>
    </row>
    <row r="9" spans="1:17" ht="15.75" thickBot="1">
      <c r="A9" s="45" t="s">
        <v>54</v>
      </c>
      <c r="B9" s="46" t="s">
        <v>55</v>
      </c>
      <c r="C9" s="44">
        <v>40</v>
      </c>
      <c r="D9" s="20">
        <v>1.5</v>
      </c>
      <c r="E9" s="19">
        <v>0.6</v>
      </c>
      <c r="F9" s="20">
        <v>13.5</v>
      </c>
      <c r="G9" s="14">
        <f t="shared" ref="G9:G10" si="0">(F9+D9)*4+E9*9</f>
        <v>65.400000000000006</v>
      </c>
      <c r="H9" s="20">
        <v>3.2000000000000001E-2</v>
      </c>
      <c r="I9" s="19">
        <v>0</v>
      </c>
      <c r="J9" s="21">
        <v>0.26</v>
      </c>
      <c r="K9" s="21">
        <v>0</v>
      </c>
      <c r="L9" s="20">
        <v>4.5999999999999996</v>
      </c>
      <c r="M9" s="19">
        <v>17.8</v>
      </c>
      <c r="N9" s="19">
        <v>6.8</v>
      </c>
      <c r="O9" s="20">
        <v>0.4</v>
      </c>
      <c r="P9" s="19">
        <v>0.15</v>
      </c>
      <c r="Q9" s="21">
        <v>0.64</v>
      </c>
    </row>
    <row r="10" spans="1:17" ht="15.75" thickBot="1">
      <c r="A10" s="19" t="s">
        <v>54</v>
      </c>
      <c r="B10" s="18" t="s">
        <v>83</v>
      </c>
      <c r="C10" s="19">
        <v>100</v>
      </c>
      <c r="D10" s="20">
        <v>0.9</v>
      </c>
      <c r="E10" s="19">
        <v>0.2</v>
      </c>
      <c r="F10" s="20">
        <v>8.1</v>
      </c>
      <c r="G10" s="14">
        <f t="shared" si="0"/>
        <v>37.799999999999997</v>
      </c>
      <c r="H10" s="20">
        <v>0.04</v>
      </c>
      <c r="I10" s="19">
        <v>0</v>
      </c>
      <c r="J10" s="21">
        <v>0.2</v>
      </c>
      <c r="K10" s="21">
        <v>8</v>
      </c>
      <c r="L10" s="20">
        <v>34</v>
      </c>
      <c r="M10" s="19">
        <v>23</v>
      </c>
      <c r="N10" s="19">
        <v>13</v>
      </c>
      <c r="O10" s="20">
        <v>0.3</v>
      </c>
      <c r="P10" s="19">
        <v>0.2</v>
      </c>
      <c r="Q10" s="21">
        <v>2</v>
      </c>
    </row>
    <row r="11" spans="1:17" ht="16.5" customHeight="1" thickBot="1">
      <c r="A11" s="264"/>
      <c r="B11" s="265" t="s">
        <v>19</v>
      </c>
      <c r="C11" s="278">
        <v>510</v>
      </c>
      <c r="D11" s="279">
        <f t="shared" ref="D11:Q11" si="1">SUM(D7:D10)</f>
        <v>18.7</v>
      </c>
      <c r="E11" s="279">
        <f t="shared" si="1"/>
        <v>21.1</v>
      </c>
      <c r="F11" s="279">
        <f t="shared" si="1"/>
        <v>76.900000000000006</v>
      </c>
      <c r="G11" s="279">
        <f t="shared" si="1"/>
        <v>572.29999999999995</v>
      </c>
      <c r="H11" s="279">
        <f t="shared" si="1"/>
        <v>0.55200000000000005</v>
      </c>
      <c r="I11" s="279">
        <f t="shared" si="1"/>
        <v>0</v>
      </c>
      <c r="J11" s="279">
        <f t="shared" si="1"/>
        <v>1.06</v>
      </c>
      <c r="K11" s="279">
        <f t="shared" si="1"/>
        <v>243.26</v>
      </c>
      <c r="L11" s="279">
        <f t="shared" si="1"/>
        <v>179.16</v>
      </c>
      <c r="M11" s="279">
        <f t="shared" si="1"/>
        <v>115.2</v>
      </c>
      <c r="N11" s="279">
        <f t="shared" si="1"/>
        <v>155.46</v>
      </c>
      <c r="O11" s="279">
        <f t="shared" si="1"/>
        <v>7.32</v>
      </c>
      <c r="P11" s="279">
        <f t="shared" si="1"/>
        <v>0.62000000000000011</v>
      </c>
      <c r="Q11" s="279">
        <f t="shared" si="1"/>
        <v>12.040000000000001</v>
      </c>
    </row>
    <row r="12" spans="1:17" ht="24" customHeight="1" thickBot="1">
      <c r="A12" s="107"/>
      <c r="B12" s="90" t="s">
        <v>31</v>
      </c>
      <c r="C12" s="108"/>
      <c r="D12" s="85"/>
      <c r="E12" s="86"/>
      <c r="F12" s="85"/>
      <c r="G12" s="86"/>
      <c r="H12" s="109"/>
      <c r="I12" s="110"/>
      <c r="J12" s="111"/>
      <c r="K12" s="111"/>
      <c r="L12" s="109"/>
      <c r="M12" s="110"/>
      <c r="N12" s="110"/>
      <c r="O12" s="109"/>
      <c r="P12" s="110"/>
      <c r="Q12" s="111"/>
    </row>
    <row r="13" spans="1:17" ht="29.25" customHeight="1" thickBot="1">
      <c r="A13" s="60" t="s">
        <v>168</v>
      </c>
      <c r="B13" s="133" t="s">
        <v>169</v>
      </c>
      <c r="C13" s="60">
        <v>200</v>
      </c>
      <c r="D13" s="321">
        <v>15.3</v>
      </c>
      <c r="E13" s="60">
        <v>19.7</v>
      </c>
      <c r="F13" s="61">
        <v>41.4</v>
      </c>
      <c r="G13" s="14">
        <f t="shared" ref="G13" si="2">(F13+D13)*4+E13*9</f>
        <v>404.1</v>
      </c>
      <c r="H13" s="95">
        <v>0.53</v>
      </c>
      <c r="I13" s="61">
        <v>0</v>
      </c>
      <c r="J13" s="96">
        <v>2</v>
      </c>
      <c r="K13" s="322">
        <v>43.1</v>
      </c>
      <c r="L13" s="61">
        <v>53.2</v>
      </c>
      <c r="M13" s="60">
        <v>0</v>
      </c>
      <c r="N13" s="60">
        <v>112.69</v>
      </c>
      <c r="O13" s="321">
        <v>6.14</v>
      </c>
      <c r="P13" s="60">
        <v>0</v>
      </c>
      <c r="Q13" s="322">
        <v>0</v>
      </c>
    </row>
    <row r="14" spans="1:17" ht="15" customHeight="1" thickBot="1">
      <c r="A14" s="60">
        <v>692</v>
      </c>
      <c r="B14" s="94" t="s">
        <v>53</v>
      </c>
      <c r="C14" s="60">
        <v>200</v>
      </c>
      <c r="D14" s="325">
        <v>3.8</v>
      </c>
      <c r="E14" s="60">
        <v>3.2</v>
      </c>
      <c r="F14" s="325">
        <v>20.100000000000001</v>
      </c>
      <c r="G14" s="60">
        <f>(F14+D14)*4+E14*9</f>
        <v>124.4</v>
      </c>
      <c r="H14" s="325">
        <v>0.04</v>
      </c>
      <c r="I14" s="60">
        <v>0</v>
      </c>
      <c r="J14" s="326">
        <v>0.6</v>
      </c>
      <c r="K14" s="326">
        <v>200</v>
      </c>
      <c r="L14" s="325">
        <v>96.86</v>
      </c>
      <c r="M14" s="60">
        <v>74.400000000000006</v>
      </c>
      <c r="N14" s="60">
        <v>43.09</v>
      </c>
      <c r="O14" s="325">
        <v>1.58</v>
      </c>
      <c r="P14" s="60">
        <v>0.27</v>
      </c>
      <c r="Q14" s="100">
        <v>9.4</v>
      </c>
    </row>
    <row r="15" spans="1:17" ht="15" customHeight="1" thickBot="1">
      <c r="A15" s="19" t="s">
        <v>54</v>
      </c>
      <c r="B15" s="18" t="s">
        <v>55</v>
      </c>
      <c r="C15" s="19">
        <v>60</v>
      </c>
      <c r="D15" s="20">
        <v>3.78</v>
      </c>
      <c r="E15" s="19">
        <v>1.02</v>
      </c>
      <c r="F15" s="20">
        <v>24.9</v>
      </c>
      <c r="G15" s="19">
        <f>(F15+D15)*4+E15*9</f>
        <v>123.9</v>
      </c>
      <c r="H15" s="20">
        <v>9.6000000000000002E-2</v>
      </c>
      <c r="I15" s="19">
        <v>0</v>
      </c>
      <c r="J15" s="21">
        <v>0.78</v>
      </c>
      <c r="K15" s="21">
        <v>0</v>
      </c>
      <c r="L15" s="20">
        <v>13.8</v>
      </c>
      <c r="M15" s="19">
        <v>53.4</v>
      </c>
      <c r="N15" s="19">
        <v>20.399999999999999</v>
      </c>
      <c r="O15" s="20">
        <v>0</v>
      </c>
      <c r="P15" s="19">
        <v>0.44</v>
      </c>
      <c r="Q15" s="21">
        <v>1.92</v>
      </c>
    </row>
    <row r="16" spans="1:17" ht="15" customHeight="1" thickBot="1">
      <c r="A16" s="19" t="s">
        <v>54</v>
      </c>
      <c r="B16" s="18" t="s">
        <v>83</v>
      </c>
      <c r="C16" s="19">
        <v>100</v>
      </c>
      <c r="D16" s="20">
        <v>0.9</v>
      </c>
      <c r="E16" s="19">
        <v>0.2</v>
      </c>
      <c r="F16" s="20">
        <v>8.1</v>
      </c>
      <c r="G16" s="14">
        <f t="shared" ref="G16" si="3">(F16+D16)*4+E16*9</f>
        <v>37.799999999999997</v>
      </c>
      <c r="H16" s="20">
        <v>0.04</v>
      </c>
      <c r="I16" s="19">
        <v>0</v>
      </c>
      <c r="J16" s="21">
        <v>0.2</v>
      </c>
      <c r="K16" s="21">
        <v>8</v>
      </c>
      <c r="L16" s="20">
        <v>34</v>
      </c>
      <c r="M16" s="19">
        <v>23</v>
      </c>
      <c r="N16" s="19">
        <v>13</v>
      </c>
      <c r="O16" s="20">
        <v>0.3</v>
      </c>
      <c r="P16" s="19">
        <v>0.2</v>
      </c>
      <c r="Q16" s="21">
        <v>2</v>
      </c>
    </row>
    <row r="17" spans="1:17" ht="15.75" customHeight="1" thickBot="1">
      <c r="A17" s="267"/>
      <c r="B17" s="268" t="s">
        <v>19</v>
      </c>
      <c r="C17" s="285">
        <v>560</v>
      </c>
      <c r="D17" s="286">
        <f t="shared" ref="D17:Q17" si="4">SUM(D13:D16)</f>
        <v>23.78</v>
      </c>
      <c r="E17" s="271">
        <f t="shared" si="4"/>
        <v>24.119999999999997</v>
      </c>
      <c r="F17" s="271">
        <f t="shared" si="4"/>
        <v>94.5</v>
      </c>
      <c r="G17" s="271">
        <f t="shared" si="4"/>
        <v>690.19999999999993</v>
      </c>
      <c r="H17" s="271">
        <f t="shared" si="4"/>
        <v>0.70600000000000007</v>
      </c>
      <c r="I17" s="271">
        <f t="shared" si="4"/>
        <v>0</v>
      </c>
      <c r="J17" s="271">
        <f t="shared" si="4"/>
        <v>3.58</v>
      </c>
      <c r="K17" s="271">
        <f t="shared" si="4"/>
        <v>251.1</v>
      </c>
      <c r="L17" s="271">
        <f t="shared" si="4"/>
        <v>197.86</v>
      </c>
      <c r="M17" s="271">
        <f t="shared" si="4"/>
        <v>150.80000000000001</v>
      </c>
      <c r="N17" s="271">
        <f t="shared" si="4"/>
        <v>189.18</v>
      </c>
      <c r="O17" s="271">
        <f t="shared" si="4"/>
        <v>8.02</v>
      </c>
      <c r="P17" s="271">
        <f t="shared" si="4"/>
        <v>0.90999999999999992</v>
      </c>
      <c r="Q17" s="272">
        <f t="shared" si="4"/>
        <v>13.32</v>
      </c>
    </row>
    <row r="18" spans="1:17" ht="26.25" customHeight="1" thickBot="1">
      <c r="A18" s="107"/>
      <c r="B18" s="112" t="s">
        <v>21</v>
      </c>
      <c r="C18" s="107"/>
      <c r="D18" s="113"/>
      <c r="E18" s="107"/>
      <c r="F18" s="113"/>
      <c r="G18" s="107"/>
      <c r="H18" s="113"/>
      <c r="I18" s="107"/>
      <c r="J18" s="114"/>
      <c r="K18" s="114"/>
      <c r="L18" s="113"/>
      <c r="M18" s="107"/>
      <c r="N18" s="107"/>
      <c r="O18" s="113"/>
      <c r="P18" s="107"/>
      <c r="Q18" s="114"/>
    </row>
    <row r="19" spans="1:17" ht="15.75" thickBot="1">
      <c r="A19" s="60">
        <v>124</v>
      </c>
      <c r="B19" s="94" t="s">
        <v>172</v>
      </c>
      <c r="C19" s="60" t="s">
        <v>74</v>
      </c>
      <c r="D19" s="95">
        <v>3.7</v>
      </c>
      <c r="E19" s="60">
        <v>4.5</v>
      </c>
      <c r="F19" s="96">
        <v>7.2</v>
      </c>
      <c r="G19" s="60">
        <f t="shared" ref="G19" si="5">(D19+F19)*4+E19*9</f>
        <v>84.1</v>
      </c>
      <c r="H19" s="115">
        <v>0.05</v>
      </c>
      <c r="I19" s="61">
        <v>0</v>
      </c>
      <c r="J19" s="96">
        <v>0.8</v>
      </c>
      <c r="K19" s="190">
        <v>0</v>
      </c>
      <c r="L19" s="115">
        <v>9.1999999999999993</v>
      </c>
      <c r="M19" s="60">
        <v>12</v>
      </c>
      <c r="N19" s="60">
        <v>4</v>
      </c>
      <c r="O19" s="189">
        <v>0.08</v>
      </c>
      <c r="P19" s="60">
        <v>0.48</v>
      </c>
      <c r="Q19" s="190">
        <v>4.4000000000000004</v>
      </c>
    </row>
    <row r="20" spans="1:17" ht="15.75" thickBot="1">
      <c r="A20" s="60" t="s">
        <v>173</v>
      </c>
      <c r="B20" s="94" t="s">
        <v>174</v>
      </c>
      <c r="C20" s="60">
        <v>90</v>
      </c>
      <c r="D20" s="304">
        <v>10.8</v>
      </c>
      <c r="E20" s="60">
        <v>11.1</v>
      </c>
      <c r="F20" s="304">
        <v>6</v>
      </c>
      <c r="G20" s="60">
        <f t="shared" ref="G20:G23" si="6">(D20+F20)*4+E20*9</f>
        <v>167.1</v>
      </c>
      <c r="H20" s="148">
        <v>0.09</v>
      </c>
      <c r="I20" s="14">
        <v>0</v>
      </c>
      <c r="J20" s="149">
        <v>3.1</v>
      </c>
      <c r="K20" s="149">
        <v>112.5</v>
      </c>
      <c r="L20" s="148">
        <v>43</v>
      </c>
      <c r="M20" s="14">
        <v>275.5</v>
      </c>
      <c r="N20" s="14">
        <v>32.200000000000003</v>
      </c>
      <c r="O20" s="148">
        <v>3.6</v>
      </c>
      <c r="P20" s="14">
        <v>4.2</v>
      </c>
      <c r="Q20" s="149">
        <v>11.3</v>
      </c>
    </row>
    <row r="21" spans="1:17" ht="27.75" customHeight="1" thickBot="1">
      <c r="A21" s="60" t="s">
        <v>91</v>
      </c>
      <c r="B21" s="133" t="s">
        <v>204</v>
      </c>
      <c r="C21" s="60">
        <v>150</v>
      </c>
      <c r="D21" s="145">
        <v>5</v>
      </c>
      <c r="E21" s="60">
        <v>5.2</v>
      </c>
      <c r="F21" s="145">
        <v>24.2</v>
      </c>
      <c r="G21" s="14">
        <f t="shared" si="6"/>
        <v>163.6</v>
      </c>
      <c r="H21" s="145">
        <v>0.08</v>
      </c>
      <c r="I21" s="60">
        <v>0</v>
      </c>
      <c r="J21" s="146">
        <v>1.2E-2</v>
      </c>
      <c r="K21" s="146">
        <v>0.37</v>
      </c>
      <c r="L21" s="145">
        <v>15</v>
      </c>
      <c r="M21" s="60">
        <v>40.799999999999997</v>
      </c>
      <c r="N21" s="60">
        <v>9.6</v>
      </c>
      <c r="O21" s="145">
        <v>0.96</v>
      </c>
      <c r="P21" s="60">
        <v>0</v>
      </c>
      <c r="Q21" s="146">
        <v>0</v>
      </c>
    </row>
    <row r="22" spans="1:17" ht="2.25" customHeight="1" thickBot="1">
      <c r="A22" s="60"/>
      <c r="B22" s="94"/>
      <c r="C22" s="60"/>
      <c r="D22" s="145"/>
      <c r="E22" s="60"/>
      <c r="F22" s="145"/>
      <c r="G22" s="14"/>
      <c r="H22" s="145"/>
      <c r="I22" s="60"/>
      <c r="J22" s="146"/>
      <c r="K22" s="146"/>
      <c r="L22" s="145"/>
      <c r="M22" s="60"/>
      <c r="N22" s="60"/>
      <c r="O22" s="145"/>
      <c r="P22" s="60"/>
      <c r="Q22" s="146"/>
    </row>
    <row r="23" spans="1:17" ht="30.75" thickBot="1">
      <c r="A23" s="30" t="s">
        <v>98</v>
      </c>
      <c r="B23" s="55" t="s">
        <v>99</v>
      </c>
      <c r="C23" s="30">
        <v>200</v>
      </c>
      <c r="D23" s="71">
        <v>0.15</v>
      </c>
      <c r="E23" s="72">
        <v>0</v>
      </c>
      <c r="F23" s="71">
        <v>19.28</v>
      </c>
      <c r="G23" s="14">
        <f t="shared" si="6"/>
        <v>77.72</v>
      </c>
      <c r="H23" s="48">
        <v>0.02</v>
      </c>
      <c r="I23" s="31">
        <v>60</v>
      </c>
      <c r="J23" s="51">
        <v>0.4</v>
      </c>
      <c r="K23" s="32">
        <v>40</v>
      </c>
      <c r="L23" s="31">
        <v>11.8</v>
      </c>
      <c r="M23" s="30">
        <v>9.1999999999999993</v>
      </c>
      <c r="N23" s="30">
        <v>5.6</v>
      </c>
      <c r="O23" s="49">
        <v>1</v>
      </c>
      <c r="P23" s="30">
        <v>0.7</v>
      </c>
      <c r="Q23" s="32">
        <v>1.8</v>
      </c>
    </row>
    <row r="24" spans="1:17" ht="15" customHeight="1" thickBot="1">
      <c r="A24" s="60" t="s">
        <v>54</v>
      </c>
      <c r="B24" s="94" t="s">
        <v>55</v>
      </c>
      <c r="C24" s="60">
        <v>65</v>
      </c>
      <c r="D24" s="145">
        <v>4.09</v>
      </c>
      <c r="E24" s="60">
        <v>1.1000000000000001</v>
      </c>
      <c r="F24" s="145">
        <v>26.98</v>
      </c>
      <c r="G24" s="60">
        <f t="shared" ref="G24" si="7">(D24+F24)*4+E24*9</f>
        <v>134.18</v>
      </c>
      <c r="H24" s="145">
        <v>0.1</v>
      </c>
      <c r="I24" s="60">
        <v>0</v>
      </c>
      <c r="J24" s="146">
        <v>1.2</v>
      </c>
      <c r="K24" s="146">
        <v>0</v>
      </c>
      <c r="L24" s="145">
        <v>15.4</v>
      </c>
      <c r="M24" s="60">
        <v>59.5</v>
      </c>
      <c r="N24" s="60">
        <v>23.1</v>
      </c>
      <c r="O24" s="145">
        <v>1.4</v>
      </c>
      <c r="P24" s="60">
        <v>0.5</v>
      </c>
      <c r="Q24" s="146">
        <v>2.2000000000000002</v>
      </c>
    </row>
    <row r="25" spans="1:17" ht="15.75" thickBot="1">
      <c r="A25" s="60" t="s">
        <v>54</v>
      </c>
      <c r="B25" s="94" t="s">
        <v>56</v>
      </c>
      <c r="C25" s="60">
        <v>48</v>
      </c>
      <c r="D25" s="186">
        <v>3</v>
      </c>
      <c r="E25" s="60">
        <v>0.8</v>
      </c>
      <c r="F25" s="186">
        <v>19.899999999999999</v>
      </c>
      <c r="G25" s="60">
        <f t="shared" ref="G25" si="8">(F25+D25)*4+E25*9</f>
        <v>98.8</v>
      </c>
      <c r="H25" s="145">
        <v>7.0000000000000007E-2</v>
      </c>
      <c r="I25" s="60">
        <v>0</v>
      </c>
      <c r="J25" s="146">
        <v>0.6</v>
      </c>
      <c r="K25" s="146">
        <v>0</v>
      </c>
      <c r="L25" s="145">
        <v>11.04</v>
      </c>
      <c r="M25" s="60">
        <v>42.7</v>
      </c>
      <c r="N25" s="60">
        <v>16.3</v>
      </c>
      <c r="O25" s="145">
        <v>0.96</v>
      </c>
      <c r="P25" s="60">
        <v>0.35</v>
      </c>
      <c r="Q25" s="146">
        <v>1.5</v>
      </c>
    </row>
    <row r="26" spans="1:17" ht="16.5" customHeight="1" thickBot="1">
      <c r="A26" s="218"/>
      <c r="B26" s="219" t="s">
        <v>19</v>
      </c>
      <c r="C26" s="220">
        <v>763</v>
      </c>
      <c r="D26" s="220">
        <f>SUM(D19:D25)</f>
        <v>26.74</v>
      </c>
      <c r="E26" s="220">
        <f t="shared" ref="E26:Q26" si="9">SUM(E19:E25)</f>
        <v>22.700000000000003</v>
      </c>
      <c r="F26" s="220">
        <f t="shared" si="9"/>
        <v>103.56</v>
      </c>
      <c r="G26" s="221">
        <f>SUM(G19:G25)</f>
        <v>725.5</v>
      </c>
      <c r="H26" s="222">
        <f t="shared" si="9"/>
        <v>0.41000000000000003</v>
      </c>
      <c r="I26" s="220">
        <f t="shared" si="9"/>
        <v>60</v>
      </c>
      <c r="J26" s="221">
        <f t="shared" si="9"/>
        <v>6.1120000000000001</v>
      </c>
      <c r="K26" s="220">
        <f t="shared" si="9"/>
        <v>152.87</v>
      </c>
      <c r="L26" s="220">
        <f t="shared" si="9"/>
        <v>105.44</v>
      </c>
      <c r="M26" s="221">
        <f t="shared" si="9"/>
        <v>439.7</v>
      </c>
      <c r="N26" s="220">
        <f t="shared" si="9"/>
        <v>90.8</v>
      </c>
      <c r="O26" s="220">
        <f t="shared" si="9"/>
        <v>8</v>
      </c>
      <c r="P26" s="220">
        <f t="shared" si="9"/>
        <v>6.2299999999999995</v>
      </c>
      <c r="Q26" s="223">
        <f t="shared" si="9"/>
        <v>21.2</v>
      </c>
    </row>
    <row r="27" spans="1:17" ht="25.5" customHeight="1" thickBot="1">
      <c r="A27" s="89"/>
      <c r="B27" s="90" t="s">
        <v>22</v>
      </c>
      <c r="C27" s="89"/>
      <c r="D27" s="91"/>
      <c r="E27" s="89"/>
      <c r="F27" s="91"/>
      <c r="G27" s="89"/>
      <c r="H27" s="91"/>
      <c r="I27" s="89"/>
      <c r="J27" s="93"/>
      <c r="K27" s="93"/>
      <c r="L27" s="91"/>
      <c r="M27" s="89"/>
      <c r="N27" s="89"/>
      <c r="O27" s="91"/>
      <c r="P27" s="89"/>
      <c r="Q27" s="93"/>
    </row>
    <row r="28" spans="1:17" ht="15.75" thickBot="1">
      <c r="A28" s="60">
        <v>124</v>
      </c>
      <c r="B28" s="94" t="s">
        <v>76</v>
      </c>
      <c r="C28" s="60" t="s">
        <v>57</v>
      </c>
      <c r="D28" s="95">
        <v>4.5999999999999996</v>
      </c>
      <c r="E28" s="60">
        <v>5.7</v>
      </c>
      <c r="F28" s="96">
        <v>9</v>
      </c>
      <c r="G28" s="60">
        <f t="shared" ref="G28" si="10">(D28+F28)*4+E28*9</f>
        <v>105.7</v>
      </c>
      <c r="H28" s="115">
        <v>0.06</v>
      </c>
      <c r="I28" s="61">
        <v>0</v>
      </c>
      <c r="J28" s="96">
        <v>1</v>
      </c>
      <c r="K28" s="190">
        <v>0</v>
      </c>
      <c r="L28" s="115">
        <v>11.5</v>
      </c>
      <c r="M28" s="60">
        <v>15</v>
      </c>
      <c r="N28" s="60">
        <v>5</v>
      </c>
      <c r="O28" s="189">
        <v>0.1</v>
      </c>
      <c r="P28" s="60">
        <v>0.6</v>
      </c>
      <c r="Q28" s="190">
        <v>5.5</v>
      </c>
    </row>
    <row r="29" spans="1:17" ht="15.75" thickBot="1">
      <c r="A29" s="60" t="s">
        <v>173</v>
      </c>
      <c r="B29" s="94" t="s">
        <v>174</v>
      </c>
      <c r="C29" s="60">
        <v>100</v>
      </c>
      <c r="D29" s="304">
        <v>12</v>
      </c>
      <c r="E29" s="60">
        <v>12.3</v>
      </c>
      <c r="F29" s="147">
        <v>6.6</v>
      </c>
      <c r="G29" s="14">
        <f t="shared" ref="G29:G32" si="11">(D29+F29)*4+E29*9</f>
        <v>185.10000000000002</v>
      </c>
      <c r="H29" s="148">
        <v>0.1</v>
      </c>
      <c r="I29" s="14">
        <v>0</v>
      </c>
      <c r="J29" s="149">
        <v>3.4</v>
      </c>
      <c r="K29" s="149">
        <v>125</v>
      </c>
      <c r="L29" s="148">
        <v>47.7</v>
      </c>
      <c r="M29" s="14">
        <v>306.10000000000002</v>
      </c>
      <c r="N29" s="14">
        <v>35.799999999999997</v>
      </c>
      <c r="O29" s="148">
        <v>4</v>
      </c>
      <c r="P29" s="14">
        <v>4.5999999999999996</v>
      </c>
      <c r="Q29" s="149">
        <v>12.6</v>
      </c>
    </row>
    <row r="30" spans="1:17" ht="15.75" thickBot="1">
      <c r="A30" s="60" t="s">
        <v>91</v>
      </c>
      <c r="B30" s="133" t="s">
        <v>204</v>
      </c>
      <c r="C30" s="60">
        <v>180</v>
      </c>
      <c r="D30" s="145">
        <v>5.4</v>
      </c>
      <c r="E30" s="60">
        <v>5.7</v>
      </c>
      <c r="F30" s="145">
        <v>26.5</v>
      </c>
      <c r="G30" s="14">
        <f t="shared" si="11"/>
        <v>178.9</v>
      </c>
      <c r="H30" s="145">
        <v>0.96</v>
      </c>
      <c r="I30" s="60">
        <v>0</v>
      </c>
      <c r="J30" s="146">
        <v>1.4E-2</v>
      </c>
      <c r="K30" s="146">
        <v>0.4</v>
      </c>
      <c r="L30" s="145">
        <v>18</v>
      </c>
      <c r="M30" s="60">
        <v>49</v>
      </c>
      <c r="N30" s="60">
        <v>11.5</v>
      </c>
      <c r="O30" s="145">
        <v>1.1000000000000001</v>
      </c>
      <c r="P30" s="60">
        <v>0</v>
      </c>
      <c r="Q30" s="146">
        <v>0</v>
      </c>
    </row>
    <row r="31" spans="1:17" ht="3.75" customHeight="1" thickBot="1">
      <c r="A31" s="60"/>
      <c r="B31" s="94"/>
      <c r="C31" s="60"/>
      <c r="D31" s="145"/>
      <c r="E31" s="60"/>
      <c r="F31" s="145"/>
      <c r="G31" s="14"/>
      <c r="H31" s="145"/>
      <c r="I31" s="60"/>
      <c r="J31" s="146"/>
      <c r="K31" s="146"/>
      <c r="L31" s="145"/>
      <c r="M31" s="60"/>
      <c r="N31" s="60"/>
      <c r="O31" s="145"/>
      <c r="P31" s="60"/>
      <c r="Q31" s="146"/>
    </row>
    <row r="32" spans="1:17" ht="30.75" thickBot="1">
      <c r="A32" s="30" t="s">
        <v>98</v>
      </c>
      <c r="B32" s="55" t="s">
        <v>99</v>
      </c>
      <c r="C32" s="30">
        <v>200</v>
      </c>
      <c r="D32" s="71">
        <v>0.15</v>
      </c>
      <c r="E32" s="72">
        <v>0</v>
      </c>
      <c r="F32" s="71">
        <v>19.28</v>
      </c>
      <c r="G32" s="14">
        <f t="shared" si="11"/>
        <v>77.72</v>
      </c>
      <c r="H32" s="48">
        <v>0.02</v>
      </c>
      <c r="I32" s="31">
        <v>70</v>
      </c>
      <c r="J32" s="51">
        <v>0.4</v>
      </c>
      <c r="K32" s="32">
        <v>40</v>
      </c>
      <c r="L32" s="31">
        <v>11.8</v>
      </c>
      <c r="M32" s="30">
        <v>9.1999999999999993</v>
      </c>
      <c r="N32" s="30">
        <v>5.6</v>
      </c>
      <c r="O32" s="49">
        <v>1</v>
      </c>
      <c r="P32" s="30">
        <v>0.7</v>
      </c>
      <c r="Q32" s="32">
        <v>1.8</v>
      </c>
    </row>
    <row r="33" spans="1:18" ht="15.75" thickBot="1">
      <c r="A33" s="60" t="s">
        <v>54</v>
      </c>
      <c r="B33" s="94" t="s">
        <v>55</v>
      </c>
      <c r="C33" s="60">
        <v>75</v>
      </c>
      <c r="D33" s="145">
        <v>4.7</v>
      </c>
      <c r="E33" s="60">
        <v>1.27</v>
      </c>
      <c r="F33" s="145">
        <v>31.3</v>
      </c>
      <c r="G33" s="60">
        <f>(D33+F33)*4+E33*9</f>
        <v>155.43</v>
      </c>
      <c r="H33" s="145">
        <v>0.1</v>
      </c>
      <c r="I33" s="60">
        <v>0</v>
      </c>
      <c r="J33" s="146">
        <v>1.2</v>
      </c>
      <c r="K33" s="146">
        <v>0</v>
      </c>
      <c r="L33" s="145">
        <v>15.4</v>
      </c>
      <c r="M33" s="60">
        <v>59.5</v>
      </c>
      <c r="N33" s="60">
        <v>23.1</v>
      </c>
      <c r="O33" s="145">
        <v>1.4</v>
      </c>
      <c r="P33" s="60">
        <v>0.5</v>
      </c>
      <c r="Q33" s="146">
        <v>2.2000000000000002</v>
      </c>
    </row>
    <row r="34" spans="1:18" ht="15.75" thickBot="1">
      <c r="A34" s="60" t="s">
        <v>54</v>
      </c>
      <c r="B34" s="94" t="s">
        <v>56</v>
      </c>
      <c r="C34" s="60">
        <v>72</v>
      </c>
      <c r="D34" s="186">
        <v>4.5</v>
      </c>
      <c r="E34" s="60">
        <v>1.2</v>
      </c>
      <c r="F34" s="186">
        <v>29.9</v>
      </c>
      <c r="G34" s="60">
        <f t="shared" ref="G34" si="12">(F34+D34)*4+E34*9</f>
        <v>148.4</v>
      </c>
      <c r="H34" s="145">
        <v>0.105</v>
      </c>
      <c r="I34" s="60">
        <v>0</v>
      </c>
      <c r="J34" s="146">
        <v>0.9</v>
      </c>
      <c r="K34" s="146">
        <v>0</v>
      </c>
      <c r="L34" s="145">
        <v>16.5</v>
      </c>
      <c r="M34" s="60">
        <v>64.05</v>
      </c>
      <c r="N34" s="60">
        <v>24.45</v>
      </c>
      <c r="O34" s="145">
        <v>1.4</v>
      </c>
      <c r="P34" s="60">
        <v>0.53</v>
      </c>
      <c r="Q34" s="146">
        <v>2.2000000000000002</v>
      </c>
    </row>
    <row r="35" spans="1:18" ht="15.75" thickBot="1">
      <c r="A35" s="237"/>
      <c r="B35" s="238" t="s">
        <v>19</v>
      </c>
      <c r="C35" s="241">
        <v>887</v>
      </c>
      <c r="D35" s="242">
        <f t="shared" ref="D35:Q35" si="13">SUM(D28:D34)</f>
        <v>31.349999999999998</v>
      </c>
      <c r="E35" s="241">
        <f t="shared" si="13"/>
        <v>26.169999999999998</v>
      </c>
      <c r="F35" s="241">
        <f t="shared" si="13"/>
        <v>122.58000000000001</v>
      </c>
      <c r="G35" s="242">
        <f t="shared" si="13"/>
        <v>851.25000000000011</v>
      </c>
      <c r="H35" s="249">
        <f t="shared" si="13"/>
        <v>1.345</v>
      </c>
      <c r="I35" s="241">
        <f t="shared" si="13"/>
        <v>70</v>
      </c>
      <c r="J35" s="249">
        <f t="shared" si="13"/>
        <v>6.9140000000000015</v>
      </c>
      <c r="K35" s="241">
        <f t="shared" si="13"/>
        <v>165.4</v>
      </c>
      <c r="L35" s="241">
        <f t="shared" si="13"/>
        <v>120.9</v>
      </c>
      <c r="M35" s="242">
        <f t="shared" si="13"/>
        <v>502.85</v>
      </c>
      <c r="N35" s="241">
        <f t="shared" si="13"/>
        <v>105.45</v>
      </c>
      <c r="O35" s="241">
        <f t="shared" si="13"/>
        <v>9</v>
      </c>
      <c r="P35" s="241">
        <f t="shared" si="13"/>
        <v>6.93</v>
      </c>
      <c r="Q35" s="241">
        <f t="shared" si="13"/>
        <v>24.3</v>
      </c>
    </row>
    <row r="36" spans="1:18" ht="6.75" customHeight="1">
      <c r="A36" s="89"/>
      <c r="B36" s="123"/>
      <c r="C36" s="123"/>
      <c r="D36" s="124"/>
      <c r="E36" s="123"/>
      <c r="F36" s="124"/>
      <c r="G36" s="123"/>
      <c r="H36" s="124"/>
      <c r="I36" s="123"/>
      <c r="J36" s="123"/>
      <c r="K36" s="125"/>
      <c r="L36" s="124"/>
      <c r="M36" s="123"/>
      <c r="N36" s="123"/>
      <c r="O36" s="125"/>
      <c r="P36" s="125"/>
      <c r="Q36" s="125"/>
      <c r="R36" s="27"/>
    </row>
    <row r="37" spans="1:18" ht="6" customHeight="1" thickBot="1">
      <c r="A37" s="89"/>
      <c r="B37" s="123"/>
      <c r="C37" s="123"/>
      <c r="D37" s="124"/>
      <c r="E37" s="123"/>
      <c r="F37" s="124"/>
      <c r="G37" s="123"/>
      <c r="H37" s="124"/>
      <c r="I37" s="123"/>
      <c r="J37" s="123"/>
      <c r="K37" s="125"/>
      <c r="L37" s="124"/>
      <c r="M37" s="123"/>
      <c r="N37" s="123"/>
      <c r="O37" s="125"/>
      <c r="P37" s="125"/>
      <c r="Q37" s="125"/>
      <c r="R37" s="27"/>
    </row>
    <row r="38" spans="1:18" ht="15.75" thickBot="1">
      <c r="A38" s="218"/>
      <c r="B38" s="219" t="s">
        <v>134</v>
      </c>
      <c r="C38" s="218"/>
      <c r="D38" s="253">
        <f t="shared" ref="D38:Q38" si="14">D26+D11</f>
        <v>45.44</v>
      </c>
      <c r="E38" s="252">
        <f t="shared" si="14"/>
        <v>43.800000000000004</v>
      </c>
      <c r="F38" s="253">
        <f t="shared" si="14"/>
        <v>180.46</v>
      </c>
      <c r="G38" s="252">
        <f t="shared" si="14"/>
        <v>1297.8</v>
      </c>
      <c r="H38" s="253">
        <f t="shared" si="14"/>
        <v>0.96200000000000008</v>
      </c>
      <c r="I38" s="252">
        <f t="shared" si="14"/>
        <v>60</v>
      </c>
      <c r="J38" s="253">
        <f t="shared" si="14"/>
        <v>7.1720000000000006</v>
      </c>
      <c r="K38" s="252">
        <f t="shared" si="14"/>
        <v>396.13</v>
      </c>
      <c r="L38" s="253">
        <f t="shared" si="14"/>
        <v>284.60000000000002</v>
      </c>
      <c r="M38" s="252">
        <f t="shared" si="14"/>
        <v>554.9</v>
      </c>
      <c r="N38" s="253">
        <f t="shared" si="14"/>
        <v>246.26</v>
      </c>
      <c r="O38" s="252">
        <f t="shared" si="14"/>
        <v>15.32</v>
      </c>
      <c r="P38" s="253">
        <f t="shared" si="14"/>
        <v>6.85</v>
      </c>
      <c r="Q38" s="252">
        <f t="shared" si="14"/>
        <v>33.24</v>
      </c>
      <c r="R38" s="27"/>
    </row>
    <row r="39" spans="1:18" ht="15.75" thickBot="1">
      <c r="A39" s="257"/>
      <c r="B39" s="238" t="s">
        <v>155</v>
      </c>
      <c r="C39" s="258"/>
      <c r="D39" s="259">
        <f>D35+D17</f>
        <v>55.129999999999995</v>
      </c>
      <c r="E39" s="259">
        <f t="shared" ref="E39:Q39" si="15">E35+E17</f>
        <v>50.289999999999992</v>
      </c>
      <c r="F39" s="259">
        <f t="shared" si="15"/>
        <v>217.08</v>
      </c>
      <c r="G39" s="259">
        <f t="shared" si="15"/>
        <v>1541.45</v>
      </c>
      <c r="H39" s="259">
        <f t="shared" si="15"/>
        <v>2.0510000000000002</v>
      </c>
      <c r="I39" s="259">
        <f t="shared" si="15"/>
        <v>70</v>
      </c>
      <c r="J39" s="259">
        <f t="shared" si="15"/>
        <v>10.494000000000002</v>
      </c>
      <c r="K39" s="259">
        <f t="shared" si="15"/>
        <v>416.5</v>
      </c>
      <c r="L39" s="259">
        <f t="shared" si="15"/>
        <v>318.76</v>
      </c>
      <c r="M39" s="259">
        <f t="shared" si="15"/>
        <v>653.65000000000009</v>
      </c>
      <c r="N39" s="259">
        <f t="shared" si="15"/>
        <v>294.63</v>
      </c>
      <c r="O39" s="259">
        <f t="shared" si="15"/>
        <v>17.02</v>
      </c>
      <c r="P39" s="259">
        <f t="shared" si="15"/>
        <v>7.84</v>
      </c>
      <c r="Q39" s="259">
        <f t="shared" si="15"/>
        <v>37.620000000000005</v>
      </c>
      <c r="R39" s="27"/>
    </row>
    <row r="40" spans="1:18">
      <c r="A40" s="83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126"/>
      <c r="P40" s="126"/>
      <c r="Q40" s="127"/>
      <c r="R40" s="27"/>
    </row>
    <row r="41" spans="1:18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</sheetData>
  <mergeCells count="10">
    <mergeCell ref="G4:G5"/>
    <mergeCell ref="H4:K4"/>
    <mergeCell ref="L4:Q4"/>
    <mergeCell ref="B40:N40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66"/>
  <sheetViews>
    <sheetView workbookViewId="0">
      <pane ySplit="5" topLeftCell="A12" activePane="bottomLeft" state="frozen"/>
      <selection pane="bottomLeft" activeCell="A2" sqref="A2:E2"/>
    </sheetView>
  </sheetViews>
  <sheetFormatPr defaultRowHeight="15"/>
  <cols>
    <col min="1" max="1" width="10" customWidth="1"/>
    <col min="2" max="2" width="43.42578125" customWidth="1"/>
    <col min="3" max="3" width="9.7109375" customWidth="1"/>
    <col min="7" max="7" width="12.85546875" customWidth="1"/>
    <col min="11" max="11" width="7.85546875" customWidth="1"/>
  </cols>
  <sheetData>
    <row r="1" spans="1:17" ht="18.75">
      <c r="A1" s="444" t="s">
        <v>65</v>
      </c>
      <c r="B1" s="444"/>
      <c r="C1" s="444"/>
      <c r="D1" s="444"/>
      <c r="E1" s="444"/>
      <c r="F1" s="1"/>
      <c r="G1" s="1"/>
      <c r="H1" s="1"/>
    </row>
    <row r="2" spans="1:17" ht="18.75">
      <c r="A2" s="434" t="s">
        <v>232</v>
      </c>
      <c r="B2" s="434"/>
      <c r="C2" s="434"/>
      <c r="D2" s="434"/>
      <c r="E2" s="434"/>
      <c r="F2" s="1"/>
      <c r="G2" s="1"/>
      <c r="H2" s="1"/>
    </row>
    <row r="3" spans="1:17" ht="19.5" thickBot="1">
      <c r="A3" s="2" t="s">
        <v>29</v>
      </c>
      <c r="B3" s="2"/>
      <c r="C3" s="2"/>
      <c r="D3" s="2"/>
      <c r="E3" s="2"/>
      <c r="F3" s="1"/>
      <c r="G3" s="1"/>
      <c r="H3" s="1"/>
    </row>
    <row r="4" spans="1:17" ht="33" customHeight="1" thickBot="1">
      <c r="A4" s="439" t="s">
        <v>1</v>
      </c>
      <c r="B4" s="445" t="s">
        <v>2</v>
      </c>
      <c r="C4" s="445" t="s">
        <v>3</v>
      </c>
      <c r="D4" s="447" t="s">
        <v>4</v>
      </c>
      <c r="E4" s="447"/>
      <c r="F4" s="448"/>
      <c r="G4" s="439" t="s">
        <v>8</v>
      </c>
      <c r="H4" s="441" t="s">
        <v>13</v>
      </c>
      <c r="I4" s="442"/>
      <c r="J4" s="442"/>
      <c r="K4" s="443"/>
      <c r="L4" s="441" t="s">
        <v>14</v>
      </c>
      <c r="M4" s="442"/>
      <c r="N4" s="442"/>
      <c r="O4" s="442"/>
      <c r="P4" s="442"/>
      <c r="Q4" s="443"/>
    </row>
    <row r="5" spans="1:17" ht="23.25" customHeight="1" thickBot="1">
      <c r="A5" s="440"/>
      <c r="B5" s="446"/>
      <c r="C5" s="446"/>
      <c r="D5" s="9" t="s">
        <v>5</v>
      </c>
      <c r="E5" s="8" t="s">
        <v>6</v>
      </c>
      <c r="F5" s="9" t="s">
        <v>7</v>
      </c>
      <c r="G5" s="440"/>
      <c r="H5" s="50" t="s">
        <v>11</v>
      </c>
      <c r="I5" s="14" t="s">
        <v>12</v>
      </c>
      <c r="J5" s="65" t="s">
        <v>10</v>
      </c>
      <c r="K5" s="11" t="s">
        <v>9</v>
      </c>
      <c r="L5" s="9" t="s">
        <v>15</v>
      </c>
      <c r="M5" s="8" t="s">
        <v>16</v>
      </c>
      <c r="N5" s="8" t="s">
        <v>17</v>
      </c>
      <c r="O5" s="9" t="s">
        <v>18</v>
      </c>
      <c r="P5" s="14" t="s">
        <v>49</v>
      </c>
      <c r="Q5" s="11" t="s">
        <v>50</v>
      </c>
    </row>
    <row r="6" spans="1:17" ht="24" customHeight="1" thickBot="1">
      <c r="A6" s="3"/>
      <c r="B6" s="12" t="s">
        <v>30</v>
      </c>
      <c r="C6" s="3"/>
      <c r="D6" s="5"/>
      <c r="E6" s="3"/>
      <c r="F6" s="5"/>
      <c r="G6" s="3"/>
      <c r="H6" s="10"/>
      <c r="I6" s="3"/>
      <c r="J6" s="6"/>
      <c r="K6" s="6"/>
      <c r="L6" s="5"/>
      <c r="M6" s="3"/>
      <c r="N6" s="3"/>
      <c r="O6" s="5"/>
      <c r="P6" s="3"/>
      <c r="Q6" s="6"/>
    </row>
    <row r="7" spans="1:17" ht="15.75" thickBot="1">
      <c r="A7" s="60">
        <v>382</v>
      </c>
      <c r="B7" s="94" t="s">
        <v>188</v>
      </c>
      <c r="C7" s="60">
        <v>90</v>
      </c>
      <c r="D7" s="363">
        <v>8.1</v>
      </c>
      <c r="E7" s="60">
        <v>6.9</v>
      </c>
      <c r="F7" s="61">
        <v>13.8</v>
      </c>
      <c r="G7" s="60">
        <f t="shared" ref="G7:G8" si="0">(F7+D7)*4+E7*9</f>
        <v>149.69999999999999</v>
      </c>
      <c r="H7" s="95">
        <v>1.0999999999999999E-2</v>
      </c>
      <c r="I7" s="61">
        <v>0</v>
      </c>
      <c r="J7" s="96">
        <v>0.33</v>
      </c>
      <c r="K7" s="364">
        <v>163</v>
      </c>
      <c r="L7" s="15">
        <v>153.1</v>
      </c>
      <c r="M7" s="14">
        <v>107.8</v>
      </c>
      <c r="N7" s="14">
        <v>15.1</v>
      </c>
      <c r="O7" s="365">
        <v>1</v>
      </c>
      <c r="P7" s="14">
        <v>0.67</v>
      </c>
      <c r="Q7" s="366">
        <v>1.5</v>
      </c>
    </row>
    <row r="8" spans="1:17" ht="15.75" thickBot="1">
      <c r="A8" s="367">
        <v>511</v>
      </c>
      <c r="B8" s="94" t="s">
        <v>206</v>
      </c>
      <c r="C8" s="60">
        <v>200</v>
      </c>
      <c r="D8" s="363">
        <v>15</v>
      </c>
      <c r="E8" s="60">
        <v>5.2</v>
      </c>
      <c r="F8" s="61">
        <v>40</v>
      </c>
      <c r="G8" s="60">
        <f t="shared" si="0"/>
        <v>266.8</v>
      </c>
      <c r="H8" s="117">
        <v>0.68</v>
      </c>
      <c r="I8" s="118">
        <v>0</v>
      </c>
      <c r="J8" s="119">
        <v>1.6</v>
      </c>
      <c r="K8" s="120">
        <v>0</v>
      </c>
      <c r="L8" s="118">
        <v>80</v>
      </c>
      <c r="M8" s="72">
        <v>656</v>
      </c>
      <c r="N8" s="72">
        <v>232</v>
      </c>
      <c r="O8" s="121">
        <v>4.2</v>
      </c>
      <c r="P8" s="72">
        <v>3.6</v>
      </c>
      <c r="Q8" s="120">
        <v>4.5999999999999996</v>
      </c>
    </row>
    <row r="9" spans="1:17" ht="15.75" thickBot="1">
      <c r="A9" s="14">
        <v>685</v>
      </c>
      <c r="B9" s="7" t="s">
        <v>89</v>
      </c>
      <c r="C9" s="14">
        <v>200</v>
      </c>
      <c r="D9" s="363">
        <v>0</v>
      </c>
      <c r="E9" s="60">
        <v>0</v>
      </c>
      <c r="F9" s="61">
        <v>9.1</v>
      </c>
      <c r="G9" s="14">
        <f>(F9+D9)*4+E9*9</f>
        <v>36.4</v>
      </c>
      <c r="H9" s="47">
        <v>0</v>
      </c>
      <c r="I9" s="15">
        <v>0</v>
      </c>
      <c r="J9" s="33">
        <v>0</v>
      </c>
      <c r="K9" s="366">
        <v>0</v>
      </c>
      <c r="L9" s="15">
        <v>66</v>
      </c>
      <c r="M9" s="14">
        <v>53.2</v>
      </c>
      <c r="N9" s="14">
        <v>12</v>
      </c>
      <c r="O9" s="365">
        <v>0.9</v>
      </c>
      <c r="P9" s="14">
        <v>0</v>
      </c>
      <c r="Q9" s="366">
        <v>0</v>
      </c>
    </row>
    <row r="10" spans="1:17" ht="15.75" thickBot="1">
      <c r="A10" s="343"/>
      <c r="B10" s="7"/>
      <c r="C10" s="347"/>
      <c r="D10" s="7"/>
      <c r="E10" s="347"/>
      <c r="F10" s="7"/>
      <c r="G10" s="347"/>
      <c r="H10" s="7"/>
      <c r="I10" s="347"/>
      <c r="J10" s="7"/>
      <c r="K10" s="347"/>
      <c r="L10" s="7"/>
      <c r="M10" s="347"/>
      <c r="N10" s="7"/>
      <c r="O10" s="347"/>
      <c r="P10" s="7"/>
      <c r="Q10" s="344"/>
    </row>
    <row r="11" spans="1:17" ht="15.75" thickBot="1">
      <c r="A11" s="404"/>
      <c r="B11" s="43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</row>
    <row r="12" spans="1:17" ht="16.5" customHeight="1" thickBot="1">
      <c r="A12" s="264"/>
      <c r="B12" s="265" t="s">
        <v>19</v>
      </c>
      <c r="C12" s="278">
        <v>515</v>
      </c>
      <c r="D12" s="279">
        <f t="shared" ref="D12:Q12" si="1">SUM(D7:D11)</f>
        <v>23.1</v>
      </c>
      <c r="E12" s="279">
        <f t="shared" si="1"/>
        <v>12.100000000000001</v>
      </c>
      <c r="F12" s="279">
        <f t="shared" si="1"/>
        <v>62.9</v>
      </c>
      <c r="G12" s="279">
        <f t="shared" si="1"/>
        <v>452.9</v>
      </c>
      <c r="H12" s="280">
        <f t="shared" si="1"/>
        <v>0.69100000000000006</v>
      </c>
      <c r="I12" s="266">
        <f t="shared" si="1"/>
        <v>0</v>
      </c>
      <c r="J12" s="281">
        <f t="shared" si="1"/>
        <v>1.9300000000000002</v>
      </c>
      <c r="K12" s="266">
        <f t="shared" si="1"/>
        <v>163</v>
      </c>
      <c r="L12" s="282">
        <f t="shared" si="1"/>
        <v>299.10000000000002</v>
      </c>
      <c r="M12" s="279">
        <f t="shared" si="1"/>
        <v>817</v>
      </c>
      <c r="N12" s="279">
        <f t="shared" si="1"/>
        <v>259.10000000000002</v>
      </c>
      <c r="O12" s="279">
        <f t="shared" si="1"/>
        <v>6.1000000000000005</v>
      </c>
      <c r="P12" s="279">
        <f t="shared" si="1"/>
        <v>4.2700000000000005</v>
      </c>
      <c r="Q12" s="283">
        <f t="shared" si="1"/>
        <v>6.1</v>
      </c>
    </row>
    <row r="13" spans="1:17" ht="24" customHeight="1" thickBot="1">
      <c r="A13" s="4"/>
      <c r="B13" s="12" t="s">
        <v>31</v>
      </c>
      <c r="C13" s="66"/>
      <c r="D13" s="9"/>
      <c r="E13" s="8"/>
      <c r="F13" s="9"/>
      <c r="G13" s="8"/>
      <c r="H13" s="39"/>
      <c r="I13" s="29"/>
      <c r="J13" s="40"/>
      <c r="K13" s="40"/>
      <c r="L13" s="39"/>
      <c r="M13" s="29"/>
      <c r="N13" s="29"/>
      <c r="O13" s="39"/>
      <c r="P13" s="29"/>
      <c r="Q13" s="40"/>
    </row>
    <row r="14" spans="1:17" ht="15" customHeight="1" thickBot="1">
      <c r="A14" s="60">
        <v>382</v>
      </c>
      <c r="B14" s="94" t="s">
        <v>189</v>
      </c>
      <c r="C14" s="60">
        <v>100</v>
      </c>
      <c r="D14" s="363">
        <v>9</v>
      </c>
      <c r="E14" s="60">
        <v>7.6</v>
      </c>
      <c r="F14" s="61">
        <v>15.3</v>
      </c>
      <c r="G14" s="14">
        <f t="shared" ref="G14" si="2">(D14+F14)*4+E14*9</f>
        <v>165.6</v>
      </c>
      <c r="H14" s="47">
        <v>0.01</v>
      </c>
      <c r="I14" s="15">
        <v>0</v>
      </c>
      <c r="J14" s="33">
        <v>0.3</v>
      </c>
      <c r="K14" s="366">
        <v>145</v>
      </c>
      <c r="L14" s="15">
        <v>136.1</v>
      </c>
      <c r="M14" s="14">
        <v>95.8</v>
      </c>
      <c r="N14" s="14">
        <v>13.5</v>
      </c>
      <c r="O14" s="365">
        <v>0.9</v>
      </c>
      <c r="P14" s="14">
        <v>0.6</v>
      </c>
      <c r="Q14" s="366">
        <v>1.3</v>
      </c>
    </row>
    <row r="15" spans="1:17" ht="14.25" customHeight="1" thickBot="1">
      <c r="A15" s="367">
        <v>511</v>
      </c>
      <c r="B15" s="94" t="s">
        <v>206</v>
      </c>
      <c r="C15" s="60">
        <v>200</v>
      </c>
      <c r="D15" s="378">
        <v>15</v>
      </c>
      <c r="E15" s="60">
        <v>5.2</v>
      </c>
      <c r="F15" s="61">
        <v>40</v>
      </c>
      <c r="G15" s="60">
        <f t="shared" ref="G15" si="3">(F15+D15)*4+E15*9</f>
        <v>266.8</v>
      </c>
      <c r="H15" s="117">
        <v>0.68</v>
      </c>
      <c r="I15" s="118">
        <v>0</v>
      </c>
      <c r="J15" s="119">
        <v>1.6</v>
      </c>
      <c r="K15" s="120">
        <v>0</v>
      </c>
      <c r="L15" s="118">
        <v>80</v>
      </c>
      <c r="M15" s="72">
        <v>656</v>
      </c>
      <c r="N15" s="72">
        <v>232</v>
      </c>
      <c r="O15" s="121">
        <v>4.2</v>
      </c>
      <c r="P15" s="72">
        <v>3.6</v>
      </c>
      <c r="Q15" s="120">
        <v>4.5999999999999996</v>
      </c>
    </row>
    <row r="16" spans="1:17" ht="14.25" customHeight="1" thickBot="1">
      <c r="A16" s="14">
        <v>685</v>
      </c>
      <c r="B16" s="7" t="s">
        <v>89</v>
      </c>
      <c r="C16" s="14">
        <v>200</v>
      </c>
      <c r="D16" s="363">
        <v>0</v>
      </c>
      <c r="E16" s="60">
        <v>0</v>
      </c>
      <c r="F16" s="61">
        <v>9.1</v>
      </c>
      <c r="G16" s="14">
        <f>(F16+D16)*4+E16*9</f>
        <v>36.4</v>
      </c>
      <c r="H16" s="47">
        <v>0</v>
      </c>
      <c r="I16" s="15">
        <v>0</v>
      </c>
      <c r="J16" s="33">
        <v>0</v>
      </c>
      <c r="K16" s="366">
        <v>0</v>
      </c>
      <c r="L16" s="15">
        <v>66</v>
      </c>
      <c r="M16" s="14">
        <v>53.2</v>
      </c>
      <c r="N16" s="14">
        <v>12</v>
      </c>
      <c r="O16" s="365">
        <v>0.9</v>
      </c>
      <c r="P16" s="14">
        <v>0</v>
      </c>
      <c r="Q16" s="366">
        <v>0</v>
      </c>
    </row>
    <row r="17" spans="1:18" ht="14.25" customHeight="1" thickBot="1">
      <c r="A17" s="316" t="s">
        <v>54</v>
      </c>
      <c r="B17" s="89" t="s">
        <v>55</v>
      </c>
      <c r="C17" s="103">
        <v>50</v>
      </c>
      <c r="D17" s="378">
        <v>3.15</v>
      </c>
      <c r="E17" s="60">
        <v>0.85</v>
      </c>
      <c r="F17" s="378">
        <v>20.7</v>
      </c>
      <c r="G17" s="60">
        <f t="shared" ref="G17" si="4">(F17+D17)*4+E17*9</f>
        <v>103.05</v>
      </c>
      <c r="H17" s="378">
        <v>3.2000000000000001E-2</v>
      </c>
      <c r="I17" s="60">
        <v>0</v>
      </c>
      <c r="J17" s="379">
        <v>0.26</v>
      </c>
      <c r="K17" s="379">
        <v>0</v>
      </c>
      <c r="L17" s="378">
        <v>4.5999999999999996</v>
      </c>
      <c r="M17" s="60">
        <v>17.8</v>
      </c>
      <c r="N17" s="60">
        <v>6.8</v>
      </c>
      <c r="O17" s="378">
        <v>0.4</v>
      </c>
      <c r="P17" s="60">
        <v>0.15</v>
      </c>
      <c r="Q17" s="379">
        <v>0.64</v>
      </c>
    </row>
    <row r="18" spans="1:18" ht="14.25" customHeight="1" thickBot="1">
      <c r="A18" s="41"/>
      <c r="B18" s="7"/>
      <c r="C18" s="40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8" ht="15.75" customHeight="1" thickBot="1">
      <c r="A19" s="267"/>
      <c r="B19" s="268" t="s">
        <v>19</v>
      </c>
      <c r="C19" s="285">
        <v>550</v>
      </c>
      <c r="D19" s="286">
        <f t="shared" ref="D19:Q19" si="5">SUM(D14:D18)</f>
        <v>27.15</v>
      </c>
      <c r="E19" s="271">
        <f t="shared" si="5"/>
        <v>13.65</v>
      </c>
      <c r="F19" s="271">
        <f t="shared" si="5"/>
        <v>85.1</v>
      </c>
      <c r="G19" s="271">
        <f t="shared" si="5"/>
        <v>571.84999999999991</v>
      </c>
      <c r="H19" s="271">
        <f t="shared" si="5"/>
        <v>0.72200000000000009</v>
      </c>
      <c r="I19" s="271">
        <f t="shared" si="5"/>
        <v>0</v>
      </c>
      <c r="J19" s="271">
        <f t="shared" si="5"/>
        <v>2.16</v>
      </c>
      <c r="K19" s="271">
        <f t="shared" si="5"/>
        <v>145</v>
      </c>
      <c r="L19" s="271">
        <f t="shared" si="5"/>
        <v>286.70000000000005</v>
      </c>
      <c r="M19" s="271">
        <f t="shared" si="5"/>
        <v>822.8</v>
      </c>
      <c r="N19" s="271">
        <f t="shared" si="5"/>
        <v>264.3</v>
      </c>
      <c r="O19" s="271">
        <f t="shared" si="5"/>
        <v>6.4000000000000012</v>
      </c>
      <c r="P19" s="271">
        <f t="shared" si="5"/>
        <v>4.3500000000000005</v>
      </c>
      <c r="Q19" s="272">
        <f t="shared" si="5"/>
        <v>6.5399999999999991</v>
      </c>
    </row>
    <row r="20" spans="1:18" ht="26.25" customHeight="1" thickBot="1">
      <c r="A20" s="4"/>
      <c r="B20" s="54" t="s">
        <v>21</v>
      </c>
      <c r="C20" s="4"/>
      <c r="D20" s="52"/>
      <c r="E20" s="4"/>
      <c r="F20" s="52"/>
      <c r="G20" s="4"/>
      <c r="H20" s="52"/>
      <c r="I20" s="4"/>
      <c r="J20" s="53"/>
      <c r="K20" s="53"/>
      <c r="L20" s="52"/>
      <c r="M20" s="4"/>
      <c r="N20" s="4"/>
      <c r="O20" s="52"/>
      <c r="P20" s="4"/>
      <c r="Q20" s="53"/>
    </row>
    <row r="21" spans="1:18" ht="15.75" thickBot="1">
      <c r="A21" s="13">
        <v>148</v>
      </c>
      <c r="B21" s="7" t="s">
        <v>190</v>
      </c>
      <c r="C21" s="14" t="s">
        <v>220</v>
      </c>
      <c r="D21" s="363">
        <v>3.3</v>
      </c>
      <c r="E21" s="60">
        <v>6.2</v>
      </c>
      <c r="F21" s="363">
        <v>11.7</v>
      </c>
      <c r="G21" s="14">
        <f>(D21+F21)*4+E21*9</f>
        <v>115.80000000000001</v>
      </c>
      <c r="H21" s="365">
        <v>0.05</v>
      </c>
      <c r="I21" s="14">
        <v>0</v>
      </c>
      <c r="J21" s="366">
        <v>0</v>
      </c>
      <c r="K21" s="366">
        <v>0</v>
      </c>
      <c r="L21" s="365">
        <v>37.299999999999997</v>
      </c>
      <c r="M21" s="14">
        <v>40</v>
      </c>
      <c r="N21" s="14">
        <v>1.8</v>
      </c>
      <c r="O21" s="365">
        <v>4.4000000000000004</v>
      </c>
      <c r="P21" s="14">
        <v>0.1</v>
      </c>
      <c r="Q21" s="366">
        <v>0.3</v>
      </c>
    </row>
    <row r="22" spans="1:18" ht="15.75" thickBot="1">
      <c r="A22" s="14">
        <v>498</v>
      </c>
      <c r="B22" s="7" t="s">
        <v>157</v>
      </c>
      <c r="C22" s="14">
        <v>100</v>
      </c>
      <c r="D22" s="234">
        <v>15.1</v>
      </c>
      <c r="E22" s="60">
        <v>16</v>
      </c>
      <c r="F22" s="154">
        <v>7.5</v>
      </c>
      <c r="G22" s="14">
        <f>(D22+F22)*4+E22*9</f>
        <v>234.4</v>
      </c>
      <c r="H22" s="156">
        <v>29</v>
      </c>
      <c r="I22" s="14">
        <v>0</v>
      </c>
      <c r="J22" s="157">
        <v>2.13</v>
      </c>
      <c r="K22" s="157">
        <v>126.32</v>
      </c>
      <c r="L22" s="156">
        <v>88.64</v>
      </c>
      <c r="M22" s="14">
        <v>0</v>
      </c>
      <c r="N22" s="14">
        <v>40.659999999999997</v>
      </c>
      <c r="O22" s="156">
        <v>2.78</v>
      </c>
      <c r="P22" s="14">
        <v>0</v>
      </c>
      <c r="Q22" s="157">
        <v>0</v>
      </c>
    </row>
    <row r="23" spans="1:18" ht="21.75" customHeight="1" thickBot="1">
      <c r="A23" s="30">
        <v>518</v>
      </c>
      <c r="B23" s="55" t="s">
        <v>185</v>
      </c>
      <c r="C23" s="30">
        <v>150</v>
      </c>
      <c r="D23" s="71">
        <v>3</v>
      </c>
      <c r="E23" s="72">
        <v>5.0999999999999996</v>
      </c>
      <c r="F23" s="71">
        <v>25</v>
      </c>
      <c r="G23" s="19">
        <f>(F23+D23)*4+E23*9</f>
        <v>157.9</v>
      </c>
      <c r="H23" s="48">
        <v>0.01</v>
      </c>
      <c r="I23" s="31">
        <v>0</v>
      </c>
      <c r="J23" s="51">
        <v>0.01</v>
      </c>
      <c r="K23" s="32">
        <v>150</v>
      </c>
      <c r="L23" s="31">
        <v>64.599999999999994</v>
      </c>
      <c r="M23" s="30">
        <v>65</v>
      </c>
      <c r="N23" s="30">
        <v>4.4000000000000004</v>
      </c>
      <c r="O23" s="49">
        <v>0</v>
      </c>
      <c r="P23" s="30">
        <v>0</v>
      </c>
      <c r="Q23" s="32">
        <v>0</v>
      </c>
    </row>
    <row r="24" spans="1:18" ht="18" customHeight="1" thickBot="1">
      <c r="A24" s="60">
        <v>634</v>
      </c>
      <c r="B24" s="94" t="s">
        <v>187</v>
      </c>
      <c r="C24" s="60">
        <v>200</v>
      </c>
      <c r="D24" s="333">
        <v>0.12</v>
      </c>
      <c r="E24" s="60">
        <v>0.04</v>
      </c>
      <c r="F24" s="333">
        <v>29.2</v>
      </c>
      <c r="G24" s="60">
        <f>(D24+F24)*4+E24*9</f>
        <v>117.64</v>
      </c>
      <c r="H24" s="333">
        <v>0</v>
      </c>
      <c r="I24" s="60">
        <v>60</v>
      </c>
      <c r="J24" s="334">
        <v>0</v>
      </c>
      <c r="K24" s="334">
        <v>0</v>
      </c>
      <c r="L24" s="333">
        <v>0.02</v>
      </c>
      <c r="M24" s="60">
        <v>0</v>
      </c>
      <c r="N24" s="60">
        <v>0</v>
      </c>
      <c r="O24" s="333">
        <v>0.04</v>
      </c>
      <c r="P24" s="60">
        <v>0</v>
      </c>
      <c r="Q24" s="334">
        <v>0</v>
      </c>
      <c r="R24" s="83"/>
    </row>
    <row r="25" spans="1:18" ht="3" customHeight="1" thickBot="1">
      <c r="A25" s="132"/>
      <c r="B25" s="89"/>
      <c r="C25" s="128"/>
      <c r="D25" s="99"/>
      <c r="E25" s="97"/>
      <c r="F25" s="202"/>
      <c r="G25" s="97"/>
      <c r="H25" s="202"/>
      <c r="I25" s="207"/>
      <c r="J25" s="208"/>
      <c r="K25" s="100"/>
      <c r="L25" s="202"/>
      <c r="M25" s="97"/>
      <c r="N25" s="97"/>
      <c r="O25" s="99"/>
      <c r="P25" s="97"/>
      <c r="Q25" s="100"/>
    </row>
    <row r="26" spans="1:18" ht="15.75" thickBot="1">
      <c r="A26" s="45" t="s">
        <v>54</v>
      </c>
      <c r="B26" s="46" t="s">
        <v>55</v>
      </c>
      <c r="C26" s="44">
        <v>24</v>
      </c>
      <c r="D26" s="203">
        <v>1.51</v>
      </c>
      <c r="E26" s="60">
        <v>0.41</v>
      </c>
      <c r="F26" s="203">
        <v>9.9600000000000009</v>
      </c>
      <c r="G26" s="14">
        <f t="shared" ref="G26" si="6">(F26+D26)*4+E26*9</f>
        <v>49.57</v>
      </c>
      <c r="H26" s="205">
        <v>3.2000000000000001E-2</v>
      </c>
      <c r="I26" s="14">
        <v>0</v>
      </c>
      <c r="J26" s="206">
        <v>0.26</v>
      </c>
      <c r="K26" s="206">
        <v>0</v>
      </c>
      <c r="L26" s="205">
        <v>4.5999999999999996</v>
      </c>
      <c r="M26" s="14">
        <v>17.8</v>
      </c>
      <c r="N26" s="14">
        <v>6.8</v>
      </c>
      <c r="O26" s="205">
        <v>0.4</v>
      </c>
      <c r="P26" s="14">
        <v>0.15</v>
      </c>
      <c r="Q26" s="206">
        <v>0.64</v>
      </c>
    </row>
    <row r="27" spans="1:18" ht="15.75" thickBot="1">
      <c r="A27" s="14" t="s">
        <v>54</v>
      </c>
      <c r="B27" s="7" t="s">
        <v>56</v>
      </c>
      <c r="C27" s="14">
        <v>48</v>
      </c>
      <c r="D27" s="156">
        <v>3.02</v>
      </c>
      <c r="E27" s="14">
        <v>0.82</v>
      </c>
      <c r="F27" s="156">
        <v>19.920000000000002</v>
      </c>
      <c r="G27" s="14">
        <f t="shared" ref="G27" si="7">(F27+D27)*4+E27*9</f>
        <v>99.14</v>
      </c>
      <c r="H27" s="156">
        <v>7.0000000000000007E-2</v>
      </c>
      <c r="I27" s="14">
        <v>0</v>
      </c>
      <c r="J27" s="157">
        <v>0.6</v>
      </c>
      <c r="K27" s="157">
        <v>0</v>
      </c>
      <c r="L27" s="156">
        <v>11.04</v>
      </c>
      <c r="M27" s="14">
        <v>42.7</v>
      </c>
      <c r="N27" s="14">
        <v>16.3</v>
      </c>
      <c r="O27" s="156">
        <v>0.96</v>
      </c>
      <c r="P27" s="14">
        <v>0.35</v>
      </c>
      <c r="Q27" s="157">
        <v>1.5</v>
      </c>
    </row>
    <row r="28" spans="1:18" ht="16.5" customHeight="1" thickBot="1">
      <c r="A28" s="264"/>
      <c r="B28" s="265" t="s">
        <v>19</v>
      </c>
      <c r="C28" s="266">
        <v>742</v>
      </c>
      <c r="D28" s="266">
        <f>SUM(D21:D27)</f>
        <v>26.05</v>
      </c>
      <c r="E28" s="266">
        <f t="shared" ref="E28:Q28" si="8">SUM(E21:E27)</f>
        <v>28.569999999999997</v>
      </c>
      <c r="F28" s="266">
        <f t="shared" si="8"/>
        <v>103.28000000000002</v>
      </c>
      <c r="G28" s="281">
        <f t="shared" si="8"/>
        <v>774.45</v>
      </c>
      <c r="H28" s="284">
        <f t="shared" si="8"/>
        <v>29.162000000000003</v>
      </c>
      <c r="I28" s="266">
        <f t="shared" si="8"/>
        <v>60</v>
      </c>
      <c r="J28" s="281">
        <f t="shared" si="8"/>
        <v>2.9999999999999996</v>
      </c>
      <c r="K28" s="266">
        <f t="shared" si="8"/>
        <v>276.32</v>
      </c>
      <c r="L28" s="266">
        <f t="shared" si="8"/>
        <v>206.2</v>
      </c>
      <c r="M28" s="281">
        <f t="shared" si="8"/>
        <v>165.5</v>
      </c>
      <c r="N28" s="266">
        <f t="shared" si="8"/>
        <v>69.959999999999994</v>
      </c>
      <c r="O28" s="266">
        <f t="shared" si="8"/>
        <v>8.58</v>
      </c>
      <c r="P28" s="266">
        <f t="shared" si="8"/>
        <v>0.6</v>
      </c>
      <c r="Q28" s="283">
        <f t="shared" si="8"/>
        <v>2.44</v>
      </c>
    </row>
    <row r="29" spans="1:18" ht="25.5" customHeight="1" thickBot="1">
      <c r="A29" s="3"/>
      <c r="B29" s="12" t="s">
        <v>22</v>
      </c>
      <c r="C29" s="3"/>
      <c r="D29" s="5"/>
      <c r="E29" s="3"/>
      <c r="F29" s="5"/>
      <c r="G29" s="3"/>
      <c r="H29" s="5"/>
      <c r="I29" s="3"/>
      <c r="J29" s="6"/>
      <c r="K29" s="6"/>
      <c r="L29" s="5"/>
      <c r="M29" s="3"/>
      <c r="N29" s="3"/>
      <c r="O29" s="5"/>
      <c r="P29" s="3"/>
      <c r="Q29" s="6"/>
    </row>
    <row r="30" spans="1:18" ht="15.75" thickBot="1">
      <c r="A30" s="13">
        <v>148</v>
      </c>
      <c r="B30" s="7" t="s">
        <v>190</v>
      </c>
      <c r="C30" s="14" t="s">
        <v>109</v>
      </c>
      <c r="D30" s="363">
        <v>4.2</v>
      </c>
      <c r="E30" s="60">
        <v>7.7</v>
      </c>
      <c r="F30" s="363">
        <v>14.6</v>
      </c>
      <c r="G30" s="14">
        <f>(D30+F30)*4+E30*9</f>
        <v>144.5</v>
      </c>
      <c r="H30" s="365">
        <v>0.06</v>
      </c>
      <c r="I30" s="14">
        <v>0</v>
      </c>
      <c r="J30" s="366">
        <v>0</v>
      </c>
      <c r="K30" s="366">
        <v>0</v>
      </c>
      <c r="L30" s="365">
        <v>46.7</v>
      </c>
      <c r="M30" s="14">
        <v>50</v>
      </c>
      <c r="N30" s="14">
        <v>2.25</v>
      </c>
      <c r="O30" s="365">
        <v>5.6</v>
      </c>
      <c r="P30" s="14">
        <v>0.13</v>
      </c>
      <c r="Q30" s="366">
        <v>0.4</v>
      </c>
    </row>
    <row r="31" spans="1:18" ht="15.75" thickBot="1">
      <c r="A31" s="14">
        <v>498</v>
      </c>
      <c r="B31" s="7" t="s">
        <v>157</v>
      </c>
      <c r="C31" s="14">
        <v>100</v>
      </c>
      <c r="D31" s="234">
        <v>15.1</v>
      </c>
      <c r="E31" s="60">
        <v>16</v>
      </c>
      <c r="F31" s="234">
        <v>7.5</v>
      </c>
      <c r="G31" s="14">
        <f>(D31+F31)*4+E31*9</f>
        <v>234.4</v>
      </c>
      <c r="H31" s="235">
        <v>29</v>
      </c>
      <c r="I31" s="14">
        <v>0</v>
      </c>
      <c r="J31" s="236">
        <v>2.13</v>
      </c>
      <c r="K31" s="236">
        <v>126.32</v>
      </c>
      <c r="L31" s="235">
        <v>88.64</v>
      </c>
      <c r="M31" s="14">
        <v>0</v>
      </c>
      <c r="N31" s="14">
        <v>40.659999999999997</v>
      </c>
      <c r="O31" s="235">
        <v>2.78</v>
      </c>
      <c r="P31" s="14">
        <v>0</v>
      </c>
      <c r="Q31" s="236">
        <v>0</v>
      </c>
    </row>
    <row r="32" spans="1:18" ht="15.75" thickBot="1">
      <c r="A32" s="30">
        <v>518</v>
      </c>
      <c r="B32" s="55" t="s">
        <v>185</v>
      </c>
      <c r="C32" s="30">
        <v>200</v>
      </c>
      <c r="D32" s="71">
        <v>4</v>
      </c>
      <c r="E32" s="72">
        <v>6.8</v>
      </c>
      <c r="F32" s="71">
        <v>33.299999999999997</v>
      </c>
      <c r="G32" s="19">
        <f>(F32+D32)*4+E32*9</f>
        <v>210.39999999999998</v>
      </c>
      <c r="H32" s="48">
        <v>1.4999999999999999E-2</v>
      </c>
      <c r="I32" s="31">
        <v>0</v>
      </c>
      <c r="J32" s="51">
        <v>1.4999999999999999E-2</v>
      </c>
      <c r="K32" s="32">
        <v>180</v>
      </c>
      <c r="L32" s="31">
        <v>77.599999999999994</v>
      </c>
      <c r="M32" s="30">
        <v>78</v>
      </c>
      <c r="N32" s="30">
        <v>5.3</v>
      </c>
      <c r="O32" s="49">
        <v>0</v>
      </c>
      <c r="P32" s="30">
        <v>0</v>
      </c>
      <c r="Q32" s="32">
        <v>0</v>
      </c>
    </row>
    <row r="33" spans="1:18" ht="15.75" thickBot="1">
      <c r="A33" s="60">
        <v>634</v>
      </c>
      <c r="B33" s="94" t="s">
        <v>187</v>
      </c>
      <c r="C33" s="60">
        <v>200</v>
      </c>
      <c r="D33" s="333">
        <v>0.12</v>
      </c>
      <c r="E33" s="60">
        <v>0.04</v>
      </c>
      <c r="F33" s="333">
        <v>29.2</v>
      </c>
      <c r="G33" s="60">
        <f>(D33+F33)*4+E33*9</f>
        <v>117.64</v>
      </c>
      <c r="H33" s="333">
        <v>0</v>
      </c>
      <c r="I33" s="60">
        <v>70</v>
      </c>
      <c r="J33" s="334">
        <v>0</v>
      </c>
      <c r="K33" s="334">
        <v>0</v>
      </c>
      <c r="L33" s="333">
        <v>0.02</v>
      </c>
      <c r="M33" s="60">
        <v>0</v>
      </c>
      <c r="N33" s="60">
        <v>0</v>
      </c>
      <c r="O33" s="333">
        <v>0.04</v>
      </c>
      <c r="P33" s="60">
        <v>0</v>
      </c>
      <c r="Q33" s="334">
        <v>0</v>
      </c>
    </row>
    <row r="34" spans="1:18" ht="3" customHeight="1" thickBot="1">
      <c r="A34" s="60"/>
      <c r="B34" s="94"/>
      <c r="C34" s="60"/>
      <c r="D34" s="200"/>
      <c r="E34" s="60"/>
      <c r="F34" s="115"/>
      <c r="G34" s="60"/>
      <c r="H34" s="115"/>
      <c r="I34" s="61"/>
      <c r="J34" s="96"/>
      <c r="K34" s="201"/>
      <c r="L34" s="115"/>
      <c r="M34" s="60"/>
      <c r="N34" s="60"/>
      <c r="O34" s="200"/>
      <c r="P34" s="60"/>
      <c r="Q34" s="201"/>
    </row>
    <row r="35" spans="1:18" ht="15.75" thickBot="1">
      <c r="A35" s="19" t="s">
        <v>54</v>
      </c>
      <c r="B35" s="18" t="s">
        <v>55</v>
      </c>
      <c r="C35" s="19">
        <v>34</v>
      </c>
      <c r="D35" s="20">
        <v>2.14</v>
      </c>
      <c r="E35" s="19">
        <v>0.57999999999999996</v>
      </c>
      <c r="F35" s="20">
        <v>14.1</v>
      </c>
      <c r="G35" s="19">
        <f>(F35+D35)*4+E35*9</f>
        <v>70.179999999999993</v>
      </c>
      <c r="H35" s="20">
        <v>9.6000000000000002E-2</v>
      </c>
      <c r="I35" s="19">
        <v>0</v>
      </c>
      <c r="J35" s="21">
        <v>0.78</v>
      </c>
      <c r="K35" s="21">
        <v>0</v>
      </c>
      <c r="L35" s="20">
        <v>13.8</v>
      </c>
      <c r="M35" s="19">
        <v>53.4</v>
      </c>
      <c r="N35" s="19">
        <v>20.399999999999999</v>
      </c>
      <c r="O35" s="20">
        <v>0</v>
      </c>
      <c r="P35" s="19">
        <v>0.44</v>
      </c>
      <c r="Q35" s="21">
        <v>1.92</v>
      </c>
    </row>
    <row r="36" spans="1:18" ht="15.75" thickBot="1">
      <c r="A36" s="14" t="s">
        <v>54</v>
      </c>
      <c r="B36" s="7" t="s">
        <v>56</v>
      </c>
      <c r="C36" s="14">
        <v>48</v>
      </c>
      <c r="D36" s="380">
        <v>3.02</v>
      </c>
      <c r="E36" s="14">
        <v>0.82</v>
      </c>
      <c r="F36" s="380">
        <v>19.920000000000002</v>
      </c>
      <c r="G36" s="14">
        <f t="shared" ref="G36" si="9">(F36+D36)*4+E36*9</f>
        <v>99.14</v>
      </c>
      <c r="H36" s="380">
        <v>7.0000000000000007E-2</v>
      </c>
      <c r="I36" s="14">
        <v>0</v>
      </c>
      <c r="J36" s="381">
        <v>0.6</v>
      </c>
      <c r="K36" s="381">
        <v>0</v>
      </c>
      <c r="L36" s="380">
        <v>11.04</v>
      </c>
      <c r="M36" s="14">
        <v>42.7</v>
      </c>
      <c r="N36" s="14">
        <v>16.3</v>
      </c>
      <c r="O36" s="380">
        <v>0.96</v>
      </c>
      <c r="P36" s="14">
        <v>0.35</v>
      </c>
      <c r="Q36" s="381">
        <v>1.5</v>
      </c>
    </row>
    <row r="37" spans="1:18" ht="15.75" thickBot="1">
      <c r="A37" s="267"/>
      <c r="B37" s="268" t="s">
        <v>19</v>
      </c>
      <c r="C37" s="287">
        <v>852</v>
      </c>
      <c r="D37" s="288">
        <f t="shared" ref="D37:Q37" si="10">SUM(D30:D36)</f>
        <v>28.580000000000002</v>
      </c>
      <c r="E37" s="287">
        <f t="shared" si="10"/>
        <v>31.939999999999998</v>
      </c>
      <c r="F37" s="287">
        <f t="shared" si="10"/>
        <v>118.61999999999999</v>
      </c>
      <c r="G37" s="288">
        <f t="shared" si="10"/>
        <v>876.25999999999988</v>
      </c>
      <c r="H37" s="269">
        <f t="shared" si="10"/>
        <v>29.241</v>
      </c>
      <c r="I37" s="287">
        <f t="shared" si="10"/>
        <v>70</v>
      </c>
      <c r="J37" s="269">
        <f t="shared" si="10"/>
        <v>3.5249999999999999</v>
      </c>
      <c r="K37" s="287">
        <f t="shared" si="10"/>
        <v>306.32</v>
      </c>
      <c r="L37" s="287">
        <f t="shared" si="10"/>
        <v>237.8</v>
      </c>
      <c r="M37" s="288">
        <f t="shared" si="10"/>
        <v>224.10000000000002</v>
      </c>
      <c r="N37" s="287">
        <f t="shared" si="10"/>
        <v>84.909999999999982</v>
      </c>
      <c r="O37" s="287">
        <f t="shared" si="10"/>
        <v>9.379999999999999</v>
      </c>
      <c r="P37" s="287">
        <f t="shared" si="10"/>
        <v>0.92</v>
      </c>
      <c r="Q37" s="287">
        <f t="shared" si="10"/>
        <v>3.82</v>
      </c>
    </row>
    <row r="38" spans="1:18" ht="6.75" customHeight="1">
      <c r="A38" s="3"/>
      <c r="B38" s="24"/>
      <c r="C38" s="24"/>
      <c r="D38" s="25"/>
      <c r="E38" s="24"/>
      <c r="F38" s="25"/>
      <c r="G38" s="24"/>
      <c r="H38" s="25"/>
      <c r="I38" s="24"/>
      <c r="J38" s="24"/>
      <c r="K38" s="26"/>
      <c r="L38" s="25"/>
      <c r="M38" s="24"/>
      <c r="N38" s="24"/>
      <c r="O38" s="26"/>
      <c r="P38" s="26"/>
      <c r="Q38" s="26"/>
      <c r="R38" s="27"/>
    </row>
    <row r="39" spans="1:18" ht="6" customHeight="1" thickBot="1">
      <c r="A39" s="3"/>
      <c r="B39" s="24"/>
      <c r="C39" s="24"/>
      <c r="D39" s="25"/>
      <c r="E39" s="24"/>
      <c r="F39" s="25"/>
      <c r="G39" s="24"/>
      <c r="H39" s="25"/>
      <c r="I39" s="24"/>
      <c r="J39" s="24"/>
      <c r="K39" s="26"/>
      <c r="L39" s="25"/>
      <c r="M39" s="24"/>
      <c r="N39" s="24"/>
      <c r="O39" s="26"/>
      <c r="P39" s="26"/>
      <c r="Q39" s="26"/>
      <c r="R39" s="27"/>
    </row>
    <row r="40" spans="1:18" ht="15.75" customHeight="1" thickBot="1">
      <c r="A40" s="264"/>
      <c r="B40" s="219" t="s">
        <v>134</v>
      </c>
      <c r="C40" s="264"/>
      <c r="D40" s="274">
        <f t="shared" ref="D40:Q40" si="11">D28+D12</f>
        <v>49.150000000000006</v>
      </c>
      <c r="E40" s="275">
        <f t="shared" si="11"/>
        <v>40.67</v>
      </c>
      <c r="F40" s="274">
        <f t="shared" si="11"/>
        <v>166.18</v>
      </c>
      <c r="G40" s="275">
        <f t="shared" si="11"/>
        <v>1227.3499999999999</v>
      </c>
      <c r="H40" s="275">
        <f t="shared" si="11"/>
        <v>29.853000000000002</v>
      </c>
      <c r="I40" s="275">
        <f t="shared" si="11"/>
        <v>60</v>
      </c>
      <c r="J40" s="275">
        <f t="shared" si="11"/>
        <v>4.93</v>
      </c>
      <c r="K40" s="275">
        <f t="shared" si="11"/>
        <v>439.32</v>
      </c>
      <c r="L40" s="275">
        <f t="shared" si="11"/>
        <v>505.3</v>
      </c>
      <c r="M40" s="275">
        <f t="shared" si="11"/>
        <v>982.5</v>
      </c>
      <c r="N40" s="275">
        <f t="shared" si="11"/>
        <v>329.06</v>
      </c>
      <c r="O40" s="275">
        <f t="shared" si="11"/>
        <v>14.68</v>
      </c>
      <c r="P40" s="275">
        <f t="shared" si="11"/>
        <v>4.87</v>
      </c>
      <c r="Q40" s="275">
        <f t="shared" si="11"/>
        <v>8.5399999999999991</v>
      </c>
      <c r="R40" s="27"/>
    </row>
    <row r="41" spans="1:18" ht="18.75" customHeight="1" thickBot="1">
      <c r="A41" s="276"/>
      <c r="B41" s="238" t="s">
        <v>155</v>
      </c>
      <c r="C41" s="277"/>
      <c r="D41" s="289">
        <f>D37+D19</f>
        <v>55.730000000000004</v>
      </c>
      <c r="E41" s="289">
        <f t="shared" ref="E41:Q41" si="12">E37+E19</f>
        <v>45.589999999999996</v>
      </c>
      <c r="F41" s="289">
        <f t="shared" si="12"/>
        <v>203.71999999999997</v>
      </c>
      <c r="G41" s="289">
        <f t="shared" si="12"/>
        <v>1448.1099999999997</v>
      </c>
      <c r="H41" s="289">
        <f t="shared" si="12"/>
        <v>29.963000000000001</v>
      </c>
      <c r="I41" s="289">
        <f t="shared" si="12"/>
        <v>70</v>
      </c>
      <c r="J41" s="289">
        <f t="shared" si="12"/>
        <v>5.6850000000000005</v>
      </c>
      <c r="K41" s="289">
        <f t="shared" si="12"/>
        <v>451.32</v>
      </c>
      <c r="L41" s="289">
        <f t="shared" si="12"/>
        <v>524.5</v>
      </c>
      <c r="M41" s="289">
        <f t="shared" si="12"/>
        <v>1046.9000000000001</v>
      </c>
      <c r="N41" s="289">
        <f t="shared" si="12"/>
        <v>349.21</v>
      </c>
      <c r="O41" s="289">
        <f t="shared" si="12"/>
        <v>15.780000000000001</v>
      </c>
      <c r="P41" s="289">
        <f t="shared" si="12"/>
        <v>5.2700000000000005</v>
      </c>
      <c r="Q41" s="289">
        <f t="shared" si="12"/>
        <v>10.36</v>
      </c>
      <c r="R41" s="27"/>
    </row>
    <row r="42" spans="1:18"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64"/>
      <c r="P42" s="64"/>
      <c r="Q42" s="27"/>
      <c r="R42" s="27"/>
    </row>
    <row r="43" spans="1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2:18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</sheetData>
  <mergeCells count="10">
    <mergeCell ref="G4:G5"/>
    <mergeCell ref="H4:K4"/>
    <mergeCell ref="L4:Q4"/>
    <mergeCell ref="B42:N42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62"/>
  <sheetViews>
    <sheetView workbookViewId="0">
      <pane ySplit="5" topLeftCell="A9" activePane="bottomLeft" state="frozen"/>
      <selection pane="bottomLeft" activeCell="A2" sqref="A2:E2"/>
    </sheetView>
  </sheetViews>
  <sheetFormatPr defaultRowHeight="15"/>
  <cols>
    <col min="1" max="1" width="10" customWidth="1"/>
    <col min="2" max="2" width="45.85546875" customWidth="1"/>
    <col min="3" max="3" width="9.7109375" customWidth="1"/>
    <col min="7" max="7" width="12.85546875" customWidth="1"/>
    <col min="11" max="11" width="7.85546875" customWidth="1"/>
  </cols>
  <sheetData>
    <row r="1" spans="1:17" ht="18.75">
      <c r="A1" s="444" t="s">
        <v>66</v>
      </c>
      <c r="B1" s="444"/>
      <c r="C1" s="444"/>
      <c r="D1" s="444"/>
      <c r="E1" s="444"/>
      <c r="F1" s="1"/>
      <c r="G1" s="1"/>
      <c r="H1" s="1"/>
    </row>
    <row r="2" spans="1:17" ht="18.75">
      <c r="A2" s="434" t="s">
        <v>232</v>
      </c>
      <c r="B2" s="434"/>
      <c r="C2" s="434"/>
      <c r="D2" s="434"/>
      <c r="E2" s="434"/>
      <c r="F2" s="1"/>
      <c r="G2" s="1"/>
      <c r="H2" s="1"/>
    </row>
    <row r="3" spans="1:17" ht="19.5" thickBot="1">
      <c r="A3" s="2" t="s">
        <v>29</v>
      </c>
      <c r="B3" s="2"/>
      <c r="C3" s="2"/>
      <c r="D3" s="2"/>
      <c r="E3" s="2"/>
      <c r="F3" s="1"/>
      <c r="G3" s="1"/>
      <c r="H3" s="1"/>
    </row>
    <row r="4" spans="1:17" ht="33" customHeight="1" thickBot="1">
      <c r="A4" s="439" t="s">
        <v>1</v>
      </c>
      <c r="B4" s="445" t="s">
        <v>2</v>
      </c>
      <c r="C4" s="445" t="s">
        <v>3</v>
      </c>
      <c r="D4" s="447" t="s">
        <v>4</v>
      </c>
      <c r="E4" s="447"/>
      <c r="F4" s="448"/>
      <c r="G4" s="439" t="s">
        <v>8</v>
      </c>
      <c r="H4" s="441" t="s">
        <v>13</v>
      </c>
      <c r="I4" s="442"/>
      <c r="J4" s="442"/>
      <c r="K4" s="443"/>
      <c r="L4" s="441" t="s">
        <v>14</v>
      </c>
      <c r="M4" s="442"/>
      <c r="N4" s="442"/>
      <c r="O4" s="442"/>
      <c r="P4" s="442"/>
      <c r="Q4" s="443"/>
    </row>
    <row r="5" spans="1:17" ht="23.25" customHeight="1" thickBot="1">
      <c r="A5" s="440"/>
      <c r="B5" s="446"/>
      <c r="C5" s="446"/>
      <c r="D5" s="9" t="s">
        <v>5</v>
      </c>
      <c r="E5" s="8" t="s">
        <v>6</v>
      </c>
      <c r="F5" s="9" t="s">
        <v>7</v>
      </c>
      <c r="G5" s="440"/>
      <c r="H5" s="50" t="s">
        <v>11</v>
      </c>
      <c r="I5" s="14" t="s">
        <v>12</v>
      </c>
      <c r="J5" s="69" t="s">
        <v>10</v>
      </c>
      <c r="K5" s="11" t="s">
        <v>9</v>
      </c>
      <c r="L5" s="9" t="s">
        <v>15</v>
      </c>
      <c r="M5" s="8" t="s">
        <v>16</v>
      </c>
      <c r="N5" s="8" t="s">
        <v>17</v>
      </c>
      <c r="O5" s="9" t="s">
        <v>18</v>
      </c>
      <c r="P5" s="14" t="s">
        <v>49</v>
      </c>
      <c r="Q5" s="11" t="s">
        <v>50</v>
      </c>
    </row>
    <row r="6" spans="1:17" ht="24" customHeight="1" thickBot="1">
      <c r="A6" s="3"/>
      <c r="B6" s="12" t="s">
        <v>30</v>
      </c>
      <c r="C6" s="3"/>
      <c r="D6" s="5"/>
      <c r="E6" s="3"/>
      <c r="F6" s="5"/>
      <c r="G6" s="3"/>
      <c r="H6" s="10"/>
      <c r="I6" s="3"/>
      <c r="J6" s="6"/>
      <c r="K6" s="6"/>
      <c r="L6" s="5"/>
      <c r="M6" s="3"/>
      <c r="N6" s="3"/>
      <c r="O6" s="5"/>
      <c r="P6" s="3"/>
      <c r="Q6" s="6"/>
    </row>
    <row r="7" spans="1:17" ht="16.5" customHeight="1" thickBot="1">
      <c r="A7" s="14" t="s">
        <v>101</v>
      </c>
      <c r="B7" s="67" t="s">
        <v>102</v>
      </c>
      <c r="C7" s="14" t="s">
        <v>103</v>
      </c>
      <c r="D7" s="203">
        <v>13.2</v>
      </c>
      <c r="E7" s="60">
        <v>15.1</v>
      </c>
      <c r="F7" s="61">
        <v>34.200000000000003</v>
      </c>
      <c r="G7" s="14">
        <f>(F7+D7)*4+E7*9</f>
        <v>325.5</v>
      </c>
      <c r="H7" s="47">
        <v>0.05</v>
      </c>
      <c r="I7" s="15">
        <v>0</v>
      </c>
      <c r="J7" s="33">
        <v>11</v>
      </c>
      <c r="K7" s="159">
        <v>0.01</v>
      </c>
      <c r="L7" s="15">
        <v>36.5</v>
      </c>
      <c r="M7" s="14">
        <v>258</v>
      </c>
      <c r="N7" s="14">
        <v>29</v>
      </c>
      <c r="O7" s="158">
        <v>1.2</v>
      </c>
      <c r="P7" s="14">
        <v>0.6</v>
      </c>
      <c r="Q7" s="159">
        <v>5.6</v>
      </c>
    </row>
    <row r="8" spans="1:17" ht="15.75" thickBot="1">
      <c r="A8" s="390">
        <v>693</v>
      </c>
      <c r="B8" s="94" t="s">
        <v>75</v>
      </c>
      <c r="C8" s="60">
        <v>200</v>
      </c>
      <c r="D8" s="382">
        <v>3.7</v>
      </c>
      <c r="E8" s="60">
        <v>3.5</v>
      </c>
      <c r="F8" s="193">
        <v>27</v>
      </c>
      <c r="G8" s="60">
        <f t="shared" ref="G8" si="0">(D8+F8)*4+E8*9</f>
        <v>154.30000000000001</v>
      </c>
      <c r="H8" s="193">
        <v>0.03</v>
      </c>
      <c r="I8" s="60">
        <v>0</v>
      </c>
      <c r="J8" s="194">
        <v>0.02</v>
      </c>
      <c r="K8" s="194">
        <v>0.2</v>
      </c>
      <c r="L8" s="193">
        <v>12.1</v>
      </c>
      <c r="M8" s="60">
        <v>8.9</v>
      </c>
      <c r="N8" s="60">
        <v>1.4</v>
      </c>
      <c r="O8" s="193">
        <v>0.16</v>
      </c>
      <c r="P8" s="60">
        <v>1</v>
      </c>
      <c r="Q8" s="194">
        <v>13</v>
      </c>
    </row>
    <row r="9" spans="1:17" ht="15.75" thickBot="1">
      <c r="A9" s="316" t="s">
        <v>54</v>
      </c>
      <c r="B9" s="89" t="s">
        <v>55</v>
      </c>
      <c r="C9" s="128">
        <v>25</v>
      </c>
      <c r="D9" s="85">
        <v>1.57</v>
      </c>
      <c r="E9" s="86">
        <v>0.42</v>
      </c>
      <c r="F9" s="85">
        <v>10.38</v>
      </c>
      <c r="G9" s="86">
        <f>(F9+D9)*4+E9*9</f>
        <v>51.580000000000005</v>
      </c>
      <c r="H9" s="85">
        <v>3.2000000000000001E-2</v>
      </c>
      <c r="I9" s="86">
        <v>0</v>
      </c>
      <c r="J9" s="88">
        <v>0.26</v>
      </c>
      <c r="K9" s="88">
        <v>0</v>
      </c>
      <c r="L9" s="85">
        <v>4.5999999999999996</v>
      </c>
      <c r="M9" s="86">
        <v>17.8</v>
      </c>
      <c r="N9" s="86">
        <v>6.8</v>
      </c>
      <c r="O9" s="85">
        <v>0.4</v>
      </c>
      <c r="P9" s="86">
        <v>0.15</v>
      </c>
      <c r="Q9" s="88">
        <v>0.64</v>
      </c>
    </row>
    <row r="10" spans="1:17" ht="15.75" thickBot="1">
      <c r="A10" s="19" t="s">
        <v>54</v>
      </c>
      <c r="B10" s="18" t="s">
        <v>83</v>
      </c>
      <c r="C10" s="19">
        <v>100</v>
      </c>
      <c r="D10" s="20">
        <v>0.9</v>
      </c>
      <c r="E10" s="19">
        <v>0.2</v>
      </c>
      <c r="F10" s="20">
        <v>8.1</v>
      </c>
      <c r="G10" s="14">
        <f>(F10+D10)*4+E10*9</f>
        <v>37.799999999999997</v>
      </c>
      <c r="H10" s="20">
        <v>0.04</v>
      </c>
      <c r="I10" s="19">
        <v>0</v>
      </c>
      <c r="J10" s="21">
        <v>0.2</v>
      </c>
      <c r="K10" s="21">
        <v>8</v>
      </c>
      <c r="L10" s="20">
        <v>34</v>
      </c>
      <c r="M10" s="19">
        <v>23</v>
      </c>
      <c r="N10" s="19">
        <v>13</v>
      </c>
      <c r="O10" s="20">
        <v>0.3</v>
      </c>
      <c r="P10" s="19">
        <v>0.2</v>
      </c>
      <c r="Q10" s="21">
        <v>2</v>
      </c>
    </row>
    <row r="11" spans="1:17" ht="16.5" customHeight="1" thickBot="1">
      <c r="A11" s="264"/>
      <c r="B11" s="265" t="s">
        <v>19</v>
      </c>
      <c r="C11" s="278">
        <v>530</v>
      </c>
      <c r="D11" s="279">
        <f t="shared" ref="D11:Q11" si="1">SUM(D7:D10)</f>
        <v>19.369999999999997</v>
      </c>
      <c r="E11" s="279">
        <f t="shared" si="1"/>
        <v>19.220000000000002</v>
      </c>
      <c r="F11" s="279">
        <f t="shared" si="1"/>
        <v>79.679999999999993</v>
      </c>
      <c r="G11" s="279">
        <f t="shared" si="1"/>
        <v>569.17999999999995</v>
      </c>
      <c r="H11" s="280">
        <f t="shared" si="1"/>
        <v>0.152</v>
      </c>
      <c r="I11" s="266">
        <f t="shared" si="1"/>
        <v>0</v>
      </c>
      <c r="J11" s="281">
        <f t="shared" si="1"/>
        <v>11.479999999999999</v>
      </c>
      <c r="K11" s="266">
        <f t="shared" si="1"/>
        <v>8.2100000000000009</v>
      </c>
      <c r="L11" s="282">
        <f t="shared" si="1"/>
        <v>87.2</v>
      </c>
      <c r="M11" s="279">
        <f t="shared" si="1"/>
        <v>307.7</v>
      </c>
      <c r="N11" s="279">
        <f t="shared" si="1"/>
        <v>50.199999999999996</v>
      </c>
      <c r="O11" s="279">
        <f t="shared" si="1"/>
        <v>2.0599999999999996</v>
      </c>
      <c r="P11" s="279">
        <f t="shared" si="1"/>
        <v>1.95</v>
      </c>
      <c r="Q11" s="283">
        <f t="shared" si="1"/>
        <v>21.240000000000002</v>
      </c>
    </row>
    <row r="12" spans="1:17" ht="24" customHeight="1" thickBot="1">
      <c r="A12" s="4"/>
      <c r="B12" s="12" t="s">
        <v>31</v>
      </c>
      <c r="C12" s="70"/>
      <c r="D12" s="9"/>
      <c r="E12" s="8"/>
      <c r="F12" s="9"/>
      <c r="G12" s="8"/>
      <c r="H12" s="39"/>
      <c r="I12" s="29"/>
      <c r="J12" s="40"/>
      <c r="K12" s="40"/>
      <c r="L12" s="39"/>
      <c r="M12" s="29"/>
      <c r="N12" s="29"/>
      <c r="O12" s="39"/>
      <c r="P12" s="29"/>
      <c r="Q12" s="40"/>
    </row>
    <row r="13" spans="1:17" ht="15" customHeight="1" thickBot="1">
      <c r="A13" s="14" t="s">
        <v>101</v>
      </c>
      <c r="B13" s="67" t="s">
        <v>102</v>
      </c>
      <c r="C13" s="14" t="s">
        <v>104</v>
      </c>
      <c r="D13" s="203">
        <v>14.1</v>
      </c>
      <c r="E13" s="60">
        <v>17.8</v>
      </c>
      <c r="F13" s="61">
        <v>35.799999999999997</v>
      </c>
      <c r="G13" s="14">
        <f>(F13+D13)*4+E13*9</f>
        <v>359.8</v>
      </c>
      <c r="H13" s="47">
        <v>0.06</v>
      </c>
      <c r="I13" s="15">
        <v>0</v>
      </c>
      <c r="J13" s="33">
        <v>13.7</v>
      </c>
      <c r="K13" s="159">
        <v>0.01</v>
      </c>
      <c r="L13" s="15">
        <v>45.6</v>
      </c>
      <c r="M13" s="14">
        <v>322.5</v>
      </c>
      <c r="N13" s="14">
        <v>36.200000000000003</v>
      </c>
      <c r="O13" s="158">
        <v>1.5</v>
      </c>
      <c r="P13" s="14">
        <v>0.75</v>
      </c>
      <c r="Q13" s="159">
        <v>7</v>
      </c>
    </row>
    <row r="14" spans="1:17" ht="15" customHeight="1" thickBot="1">
      <c r="A14" s="390">
        <v>693</v>
      </c>
      <c r="B14" s="94" t="s">
        <v>75</v>
      </c>
      <c r="C14" s="60">
        <v>200</v>
      </c>
      <c r="D14" s="193">
        <v>3.7</v>
      </c>
      <c r="E14" s="60">
        <v>3.5</v>
      </c>
      <c r="F14" s="193">
        <v>27</v>
      </c>
      <c r="G14" s="60">
        <f t="shared" ref="G14" si="2">(D14+F14)*4+E14*9</f>
        <v>154.30000000000001</v>
      </c>
      <c r="H14" s="193">
        <v>0.03</v>
      </c>
      <c r="I14" s="60">
        <v>0</v>
      </c>
      <c r="J14" s="194">
        <v>0.02</v>
      </c>
      <c r="K14" s="194">
        <v>0.2</v>
      </c>
      <c r="L14" s="193">
        <v>12.1</v>
      </c>
      <c r="M14" s="60">
        <v>8.9</v>
      </c>
      <c r="N14" s="60">
        <v>1.4</v>
      </c>
      <c r="O14" s="193">
        <v>0.16</v>
      </c>
      <c r="P14" s="60">
        <v>1</v>
      </c>
      <c r="Q14" s="194">
        <v>13</v>
      </c>
    </row>
    <row r="15" spans="1:17" ht="14.25" customHeight="1" thickBot="1">
      <c r="A15" s="316" t="s">
        <v>54</v>
      </c>
      <c r="B15" s="89" t="s">
        <v>55</v>
      </c>
      <c r="C15" s="128">
        <v>25</v>
      </c>
      <c r="D15" s="85">
        <v>1.57</v>
      </c>
      <c r="E15" s="86">
        <v>0.42</v>
      </c>
      <c r="F15" s="85">
        <v>10.38</v>
      </c>
      <c r="G15" s="86">
        <f>(F15+D15)*4+E15*9</f>
        <v>51.580000000000005</v>
      </c>
      <c r="H15" s="85">
        <v>3.2000000000000001E-2</v>
      </c>
      <c r="I15" s="86">
        <v>0</v>
      </c>
      <c r="J15" s="88">
        <v>0.26</v>
      </c>
      <c r="K15" s="88">
        <v>0</v>
      </c>
      <c r="L15" s="85">
        <v>4.5999999999999996</v>
      </c>
      <c r="M15" s="86">
        <v>17.8</v>
      </c>
      <c r="N15" s="86">
        <v>6.8</v>
      </c>
      <c r="O15" s="85">
        <v>0.4</v>
      </c>
      <c r="P15" s="86">
        <v>0.15</v>
      </c>
      <c r="Q15" s="88">
        <v>0.64</v>
      </c>
    </row>
    <row r="16" spans="1:17" ht="14.25" customHeight="1" thickBot="1">
      <c r="A16" s="19" t="s">
        <v>54</v>
      </c>
      <c r="B16" s="18" t="s">
        <v>83</v>
      </c>
      <c r="C16" s="19">
        <v>100</v>
      </c>
      <c r="D16" s="20">
        <v>0.9</v>
      </c>
      <c r="E16" s="19">
        <v>0.2</v>
      </c>
      <c r="F16" s="20">
        <v>8.1</v>
      </c>
      <c r="G16" s="14">
        <f>(F16+D16)*4+E16*9</f>
        <v>37.799999999999997</v>
      </c>
      <c r="H16" s="20">
        <v>0.04</v>
      </c>
      <c r="I16" s="19">
        <v>0</v>
      </c>
      <c r="J16" s="21">
        <v>0.2</v>
      </c>
      <c r="K16" s="21">
        <v>8</v>
      </c>
      <c r="L16" s="20">
        <v>34</v>
      </c>
      <c r="M16" s="19">
        <v>23</v>
      </c>
      <c r="N16" s="19">
        <v>13</v>
      </c>
      <c r="O16" s="20">
        <v>0.3</v>
      </c>
      <c r="P16" s="19">
        <v>0.2</v>
      </c>
      <c r="Q16" s="21">
        <v>2</v>
      </c>
    </row>
    <row r="17" spans="1:17" ht="15.75" customHeight="1" thickBot="1">
      <c r="A17" s="267"/>
      <c r="B17" s="268" t="s">
        <v>19</v>
      </c>
      <c r="C17" s="285">
        <v>580</v>
      </c>
      <c r="D17" s="286">
        <f t="shared" ref="D17:Q17" si="3">SUM(D13:D16)</f>
        <v>20.27</v>
      </c>
      <c r="E17" s="271">
        <f t="shared" si="3"/>
        <v>21.92</v>
      </c>
      <c r="F17" s="271">
        <f t="shared" si="3"/>
        <v>81.279999999999987</v>
      </c>
      <c r="G17" s="271">
        <f t="shared" si="3"/>
        <v>603.48</v>
      </c>
      <c r="H17" s="271">
        <f t="shared" si="3"/>
        <v>0.16200000000000001</v>
      </c>
      <c r="I17" s="271">
        <f t="shared" si="3"/>
        <v>0</v>
      </c>
      <c r="J17" s="271">
        <f t="shared" si="3"/>
        <v>14.179999999999998</v>
      </c>
      <c r="K17" s="271">
        <f t="shared" si="3"/>
        <v>8.2100000000000009</v>
      </c>
      <c r="L17" s="271">
        <f t="shared" si="3"/>
        <v>96.300000000000011</v>
      </c>
      <c r="M17" s="271">
        <f t="shared" si="3"/>
        <v>372.2</v>
      </c>
      <c r="N17" s="271">
        <f t="shared" si="3"/>
        <v>57.4</v>
      </c>
      <c r="O17" s="271">
        <f t="shared" si="3"/>
        <v>2.36</v>
      </c>
      <c r="P17" s="271">
        <f t="shared" si="3"/>
        <v>2.1</v>
      </c>
      <c r="Q17" s="272">
        <f t="shared" si="3"/>
        <v>22.64</v>
      </c>
    </row>
    <row r="18" spans="1:17" ht="26.25" customHeight="1" thickBot="1">
      <c r="A18" s="4"/>
      <c r="B18" s="54" t="s">
        <v>21</v>
      </c>
      <c r="C18" s="4"/>
      <c r="D18" s="52"/>
      <c r="E18" s="4"/>
      <c r="F18" s="52"/>
      <c r="G18" s="4"/>
      <c r="H18" s="52"/>
      <c r="I18" s="4"/>
      <c r="J18" s="53"/>
      <c r="K18" s="53"/>
      <c r="L18" s="52"/>
      <c r="M18" s="4"/>
      <c r="N18" s="4"/>
      <c r="O18" s="52"/>
      <c r="P18" s="4"/>
      <c r="Q18" s="53"/>
    </row>
    <row r="19" spans="1:17" ht="15.75" thickBot="1">
      <c r="A19" s="14">
        <v>132</v>
      </c>
      <c r="B19" s="7" t="s">
        <v>105</v>
      </c>
      <c r="C19" s="14" t="s">
        <v>74</v>
      </c>
      <c r="D19" s="23">
        <v>4.9000000000000004</v>
      </c>
      <c r="E19" s="14">
        <v>3.5</v>
      </c>
      <c r="F19" s="23">
        <v>15.9</v>
      </c>
      <c r="G19" s="14">
        <f>(F19+D19)*4+E19*9</f>
        <v>114.7</v>
      </c>
      <c r="H19" s="23">
        <v>1.2E-2</v>
      </c>
      <c r="I19" s="15">
        <v>0</v>
      </c>
      <c r="J19" s="33">
        <v>0</v>
      </c>
      <c r="K19" s="236">
        <v>0</v>
      </c>
      <c r="L19" s="23">
        <v>13.2</v>
      </c>
      <c r="M19" s="14">
        <v>143.19999999999999</v>
      </c>
      <c r="N19" s="14">
        <v>21.8</v>
      </c>
      <c r="O19" s="235">
        <v>0.96</v>
      </c>
      <c r="P19" s="14">
        <v>0.16</v>
      </c>
      <c r="Q19" s="236">
        <v>1.68</v>
      </c>
    </row>
    <row r="20" spans="1:17" ht="32.25" customHeight="1" thickBot="1">
      <c r="A20" s="14">
        <v>439</v>
      </c>
      <c r="B20" s="67" t="s">
        <v>221</v>
      </c>
      <c r="C20" s="14">
        <v>90</v>
      </c>
      <c r="D20" s="309">
        <v>11</v>
      </c>
      <c r="E20" s="60">
        <v>6.84</v>
      </c>
      <c r="F20" s="309">
        <v>5.49</v>
      </c>
      <c r="G20" s="14">
        <f>(F20+D20)*4+E20*9</f>
        <v>127.52000000000001</v>
      </c>
      <c r="H20" s="310">
        <v>0.18</v>
      </c>
      <c r="I20" s="14">
        <v>4.95</v>
      </c>
      <c r="J20" s="311">
        <v>0.09</v>
      </c>
      <c r="K20" s="311">
        <v>360</v>
      </c>
      <c r="L20" s="310">
        <v>9.7200000000000006</v>
      </c>
      <c r="M20" s="14">
        <v>153</v>
      </c>
      <c r="N20" s="14">
        <v>22.7</v>
      </c>
      <c r="O20" s="310">
        <v>4.7699999999999996</v>
      </c>
      <c r="P20" s="14">
        <v>1.34</v>
      </c>
      <c r="Q20" s="311">
        <v>5.13</v>
      </c>
    </row>
    <row r="21" spans="1:17" ht="20.25" customHeight="1" thickBot="1">
      <c r="A21" s="72">
        <v>516</v>
      </c>
      <c r="B21" s="116" t="s">
        <v>178</v>
      </c>
      <c r="C21" s="72">
        <v>150</v>
      </c>
      <c r="D21" s="71">
        <v>7.7</v>
      </c>
      <c r="E21" s="72">
        <v>5.2</v>
      </c>
      <c r="F21" s="71">
        <v>35.6</v>
      </c>
      <c r="G21" s="97">
        <f t="shared" ref="G21" si="4">(F21+D21)*4+E21*9</f>
        <v>220.00000000000003</v>
      </c>
      <c r="H21" s="117">
        <v>0.06</v>
      </c>
      <c r="I21" s="118">
        <v>0</v>
      </c>
      <c r="J21" s="119">
        <v>0</v>
      </c>
      <c r="K21" s="120">
        <v>32.299999999999997</v>
      </c>
      <c r="L21" s="118">
        <v>12.8</v>
      </c>
      <c r="M21" s="72">
        <v>110.6</v>
      </c>
      <c r="N21" s="72">
        <v>10.199999999999999</v>
      </c>
      <c r="O21" s="121">
        <v>1.03</v>
      </c>
      <c r="P21" s="72">
        <v>0</v>
      </c>
      <c r="Q21" s="120">
        <v>0</v>
      </c>
    </row>
    <row r="22" spans="1:17" ht="30" customHeight="1" thickBot="1">
      <c r="A22" s="329" t="s">
        <v>180</v>
      </c>
      <c r="B22" s="94" t="s">
        <v>179</v>
      </c>
      <c r="C22" s="60">
        <v>200</v>
      </c>
      <c r="D22" s="158">
        <v>0</v>
      </c>
      <c r="E22" s="14">
        <v>0</v>
      </c>
      <c r="F22" s="158">
        <v>19.399999999999999</v>
      </c>
      <c r="G22" s="14">
        <f>(F22+D22)*4+E22*9</f>
        <v>77.599999999999994</v>
      </c>
      <c r="H22" s="158">
        <v>0.3</v>
      </c>
      <c r="I22" s="14">
        <v>60</v>
      </c>
      <c r="J22" s="159">
        <v>2.34</v>
      </c>
      <c r="K22" s="159">
        <v>0.12</v>
      </c>
      <c r="L22" s="158">
        <v>0</v>
      </c>
      <c r="M22" s="14">
        <v>0</v>
      </c>
      <c r="N22" s="14">
        <v>0</v>
      </c>
      <c r="O22" s="158">
        <v>0</v>
      </c>
      <c r="P22" s="14">
        <v>0</v>
      </c>
      <c r="Q22" s="159">
        <v>0</v>
      </c>
    </row>
    <row r="23" spans="1:17" ht="15.75" thickBot="1">
      <c r="A23" s="19" t="s">
        <v>54</v>
      </c>
      <c r="B23" s="18" t="s">
        <v>55</v>
      </c>
      <c r="C23" s="19">
        <v>60</v>
      </c>
      <c r="D23" s="20">
        <v>3.78</v>
      </c>
      <c r="E23" s="19">
        <v>1.02</v>
      </c>
      <c r="F23" s="20">
        <v>24.9</v>
      </c>
      <c r="G23" s="19">
        <f>(F23+D23)*4+E23*9</f>
        <v>123.9</v>
      </c>
      <c r="H23" s="20">
        <v>9.6000000000000002E-2</v>
      </c>
      <c r="I23" s="19">
        <v>0</v>
      </c>
      <c r="J23" s="21">
        <v>0.78</v>
      </c>
      <c r="K23" s="21">
        <v>0</v>
      </c>
      <c r="L23" s="20">
        <v>13.8</v>
      </c>
      <c r="M23" s="19">
        <v>53.4</v>
      </c>
      <c r="N23" s="19">
        <v>20.399999999999999</v>
      </c>
      <c r="O23" s="20">
        <v>0</v>
      </c>
      <c r="P23" s="19">
        <v>0.44</v>
      </c>
      <c r="Q23" s="21">
        <v>1.92</v>
      </c>
    </row>
    <row r="24" spans="1:17" ht="15.75" thickBot="1">
      <c r="A24" s="14" t="s">
        <v>54</v>
      </c>
      <c r="B24" s="7" t="s">
        <v>56</v>
      </c>
      <c r="C24" s="14">
        <v>48</v>
      </c>
      <c r="D24" s="158">
        <v>3.02</v>
      </c>
      <c r="E24" s="14">
        <v>0.82</v>
      </c>
      <c r="F24" s="158">
        <v>19.920000000000002</v>
      </c>
      <c r="G24" s="14">
        <f t="shared" ref="G24" si="5">(F24+D24)*4+E24*9</f>
        <v>99.14</v>
      </c>
      <c r="H24" s="158">
        <v>7.0000000000000007E-2</v>
      </c>
      <c r="I24" s="14">
        <v>0</v>
      </c>
      <c r="J24" s="159">
        <v>0.6</v>
      </c>
      <c r="K24" s="159">
        <v>0</v>
      </c>
      <c r="L24" s="158">
        <v>11.04</v>
      </c>
      <c r="M24" s="14">
        <v>42.7</v>
      </c>
      <c r="N24" s="14">
        <v>16.3</v>
      </c>
      <c r="O24" s="158">
        <v>0.96</v>
      </c>
      <c r="P24" s="14">
        <v>0.35</v>
      </c>
      <c r="Q24" s="159">
        <v>1.5</v>
      </c>
    </row>
    <row r="25" spans="1:17" ht="16.5" customHeight="1" thickBot="1">
      <c r="A25" s="264"/>
      <c r="B25" s="265" t="s">
        <v>19</v>
      </c>
      <c r="C25" s="266">
        <v>758</v>
      </c>
      <c r="D25" s="266">
        <f>SUM(D19:D24)</f>
        <v>30.400000000000002</v>
      </c>
      <c r="E25" s="266">
        <f t="shared" ref="E25:Q25" si="6">SUM(E19:E24)</f>
        <v>17.38</v>
      </c>
      <c r="F25" s="266">
        <f t="shared" si="6"/>
        <v>121.21</v>
      </c>
      <c r="G25" s="281">
        <f>SUM(G19:G24)</f>
        <v>762.86</v>
      </c>
      <c r="H25" s="284">
        <f t="shared" si="6"/>
        <v>0.71799999999999997</v>
      </c>
      <c r="I25" s="266">
        <f t="shared" si="6"/>
        <v>64.95</v>
      </c>
      <c r="J25" s="281">
        <f t="shared" si="6"/>
        <v>3.81</v>
      </c>
      <c r="K25" s="266">
        <f t="shared" si="6"/>
        <v>392.42</v>
      </c>
      <c r="L25" s="266">
        <f t="shared" si="6"/>
        <v>60.559999999999995</v>
      </c>
      <c r="M25" s="281">
        <f t="shared" si="6"/>
        <v>502.89999999999992</v>
      </c>
      <c r="N25" s="266">
        <f t="shared" si="6"/>
        <v>91.399999999999991</v>
      </c>
      <c r="O25" s="266">
        <f t="shared" si="6"/>
        <v>7.72</v>
      </c>
      <c r="P25" s="266">
        <f t="shared" si="6"/>
        <v>2.29</v>
      </c>
      <c r="Q25" s="283">
        <f t="shared" si="6"/>
        <v>10.23</v>
      </c>
    </row>
    <row r="26" spans="1:17" ht="25.5" customHeight="1" thickBot="1">
      <c r="A26" s="3"/>
      <c r="B26" s="12" t="s">
        <v>22</v>
      </c>
      <c r="C26" s="3"/>
      <c r="D26" s="5"/>
      <c r="E26" s="3"/>
      <c r="F26" s="5"/>
      <c r="G26" s="3"/>
      <c r="H26" s="5"/>
      <c r="I26" s="3"/>
      <c r="J26" s="6"/>
      <c r="K26" s="6"/>
      <c r="L26" s="5"/>
      <c r="M26" s="3"/>
      <c r="N26" s="3"/>
      <c r="O26" s="5"/>
      <c r="P26" s="3"/>
      <c r="Q26" s="6"/>
    </row>
    <row r="27" spans="1:17" ht="15.75" thickBot="1">
      <c r="A27" s="14">
        <v>132</v>
      </c>
      <c r="B27" s="7" t="s">
        <v>105</v>
      </c>
      <c r="C27" s="14" t="s">
        <v>57</v>
      </c>
      <c r="D27" s="23">
        <v>6.1</v>
      </c>
      <c r="E27" s="14">
        <v>4.4000000000000004</v>
      </c>
      <c r="F27" s="23">
        <v>19.899999999999999</v>
      </c>
      <c r="G27" s="14">
        <f>(F27+D27)*4+E27*9</f>
        <v>143.6</v>
      </c>
      <c r="H27" s="23">
        <v>0.01</v>
      </c>
      <c r="I27" s="15">
        <v>0</v>
      </c>
      <c r="J27" s="33">
        <v>0</v>
      </c>
      <c r="K27" s="236">
        <v>0</v>
      </c>
      <c r="L27" s="23">
        <v>16.5</v>
      </c>
      <c r="M27" s="14">
        <v>179</v>
      </c>
      <c r="N27" s="14">
        <v>27.3</v>
      </c>
      <c r="O27" s="235">
        <v>1.2</v>
      </c>
      <c r="P27" s="14">
        <v>0.2</v>
      </c>
      <c r="Q27" s="236">
        <v>2.1</v>
      </c>
    </row>
    <row r="28" spans="1:17" ht="30" customHeight="1" thickBot="1">
      <c r="A28" s="14">
        <v>439</v>
      </c>
      <c r="B28" s="67" t="s">
        <v>221</v>
      </c>
      <c r="C28" s="14">
        <v>100</v>
      </c>
      <c r="D28" s="382">
        <v>12.2</v>
      </c>
      <c r="E28" s="60">
        <v>7.6</v>
      </c>
      <c r="F28" s="382">
        <v>6.1</v>
      </c>
      <c r="G28" s="14">
        <f>(F28+D28)*4+E28*9</f>
        <v>141.59999999999997</v>
      </c>
      <c r="H28" s="383">
        <v>0.2</v>
      </c>
      <c r="I28" s="14">
        <v>5.5</v>
      </c>
      <c r="J28" s="384">
        <v>0.1</v>
      </c>
      <c r="K28" s="384">
        <v>400</v>
      </c>
      <c r="L28" s="383">
        <v>10.8</v>
      </c>
      <c r="M28" s="14">
        <v>170</v>
      </c>
      <c r="N28" s="14">
        <v>25.2</v>
      </c>
      <c r="O28" s="383">
        <v>5.3</v>
      </c>
      <c r="P28" s="14">
        <v>1.5</v>
      </c>
      <c r="Q28" s="384">
        <v>5.7</v>
      </c>
    </row>
    <row r="29" spans="1:17" ht="19.5" customHeight="1" thickBot="1">
      <c r="A29" s="72">
        <v>516</v>
      </c>
      <c r="B29" s="116" t="s">
        <v>178</v>
      </c>
      <c r="C29" s="72">
        <v>200</v>
      </c>
      <c r="D29" s="71">
        <v>10.199999999999999</v>
      </c>
      <c r="E29" s="72">
        <v>6.9</v>
      </c>
      <c r="F29" s="71">
        <v>38.5</v>
      </c>
      <c r="G29" s="97">
        <f t="shared" ref="G29" si="7">(F29+D29)*4+E29*9</f>
        <v>256.90000000000003</v>
      </c>
      <c r="H29" s="117">
        <v>0.12</v>
      </c>
      <c r="I29" s="118">
        <v>0</v>
      </c>
      <c r="J29" s="119">
        <v>0</v>
      </c>
      <c r="K29" s="120">
        <v>43.1</v>
      </c>
      <c r="L29" s="118">
        <v>14.09</v>
      </c>
      <c r="M29" s="72">
        <v>110.6</v>
      </c>
      <c r="N29" s="72">
        <v>11.2</v>
      </c>
      <c r="O29" s="121">
        <v>1.1299999999999999</v>
      </c>
      <c r="P29" s="72">
        <v>0</v>
      </c>
      <c r="Q29" s="120">
        <v>0</v>
      </c>
    </row>
    <row r="30" spans="1:17" ht="27" customHeight="1" thickBot="1">
      <c r="A30" s="329" t="s">
        <v>180</v>
      </c>
      <c r="B30" s="94" t="s">
        <v>179</v>
      </c>
      <c r="C30" s="60">
        <v>200</v>
      </c>
      <c r="D30" s="158">
        <v>0</v>
      </c>
      <c r="E30" s="14">
        <v>0</v>
      </c>
      <c r="F30" s="158">
        <v>19.399999999999999</v>
      </c>
      <c r="G30" s="14">
        <f>(F30+D30)*4+E30*9</f>
        <v>77.599999999999994</v>
      </c>
      <c r="H30" s="158">
        <v>0.3</v>
      </c>
      <c r="I30" s="14">
        <v>70</v>
      </c>
      <c r="J30" s="159">
        <v>2.34</v>
      </c>
      <c r="K30" s="159">
        <v>0.12</v>
      </c>
      <c r="L30" s="158">
        <v>0</v>
      </c>
      <c r="M30" s="14">
        <v>0</v>
      </c>
      <c r="N30" s="14">
        <v>0</v>
      </c>
      <c r="O30" s="158">
        <v>0</v>
      </c>
      <c r="P30" s="14">
        <v>0</v>
      </c>
      <c r="Q30" s="159">
        <v>0</v>
      </c>
    </row>
    <row r="31" spans="1:17" ht="15.75" thickBot="1">
      <c r="A31" s="19" t="s">
        <v>54</v>
      </c>
      <c r="B31" s="18" t="s">
        <v>55</v>
      </c>
      <c r="C31" s="19">
        <v>60</v>
      </c>
      <c r="D31" s="20">
        <v>3.78</v>
      </c>
      <c r="E31" s="19">
        <v>1.02</v>
      </c>
      <c r="F31" s="20">
        <v>24.9</v>
      </c>
      <c r="G31" s="19">
        <f>(F31+D31)*4+E31*9</f>
        <v>123.9</v>
      </c>
      <c r="H31" s="20">
        <v>9.6000000000000002E-2</v>
      </c>
      <c r="I31" s="19">
        <v>0</v>
      </c>
      <c r="J31" s="21">
        <v>0.78</v>
      </c>
      <c r="K31" s="21">
        <v>0</v>
      </c>
      <c r="L31" s="20">
        <v>13.8</v>
      </c>
      <c r="M31" s="19">
        <v>53.4</v>
      </c>
      <c r="N31" s="19">
        <v>20.399999999999999</v>
      </c>
      <c r="O31" s="20">
        <v>0</v>
      </c>
      <c r="P31" s="19">
        <v>0.44</v>
      </c>
      <c r="Q31" s="21">
        <v>1.92</v>
      </c>
    </row>
    <row r="32" spans="1:17" ht="15.75" thickBot="1">
      <c r="A32" s="14" t="s">
        <v>54</v>
      </c>
      <c r="B32" s="7" t="s">
        <v>56</v>
      </c>
      <c r="C32" s="14">
        <v>72</v>
      </c>
      <c r="D32" s="158">
        <v>3.7</v>
      </c>
      <c r="E32" s="14">
        <v>0.9</v>
      </c>
      <c r="F32" s="158">
        <v>17.2</v>
      </c>
      <c r="G32" s="14">
        <f t="shared" ref="G32" si="8">(F32+D32)*4+E32*9</f>
        <v>91.699999999999989</v>
      </c>
      <c r="H32" s="158">
        <v>0.105</v>
      </c>
      <c r="I32" s="14">
        <v>0</v>
      </c>
      <c r="J32" s="159">
        <v>0.9</v>
      </c>
      <c r="K32" s="159">
        <v>0</v>
      </c>
      <c r="L32" s="158">
        <v>16.5</v>
      </c>
      <c r="M32" s="14">
        <v>64.05</v>
      </c>
      <c r="N32" s="14">
        <v>24.45</v>
      </c>
      <c r="O32" s="158">
        <v>1.4</v>
      </c>
      <c r="P32" s="14">
        <v>0.53</v>
      </c>
      <c r="Q32" s="159">
        <v>2.2000000000000002</v>
      </c>
    </row>
    <row r="33" spans="1:18" ht="15.75" thickBot="1">
      <c r="A33" s="267"/>
      <c r="B33" s="268" t="s">
        <v>19</v>
      </c>
      <c r="C33" s="287">
        <v>892</v>
      </c>
      <c r="D33" s="288">
        <f t="shared" ref="D33:Q33" si="9">SUM(D27:D32)</f>
        <v>35.979999999999997</v>
      </c>
      <c r="E33" s="287">
        <f t="shared" si="9"/>
        <v>20.819999999999997</v>
      </c>
      <c r="F33" s="287">
        <f t="shared" si="9"/>
        <v>126.00000000000001</v>
      </c>
      <c r="G33" s="288">
        <f t="shared" si="9"/>
        <v>835.3</v>
      </c>
      <c r="H33" s="269">
        <f t="shared" si="9"/>
        <v>0.83099999999999996</v>
      </c>
      <c r="I33" s="287">
        <f t="shared" si="9"/>
        <v>75.5</v>
      </c>
      <c r="J33" s="269">
        <f t="shared" si="9"/>
        <v>4.12</v>
      </c>
      <c r="K33" s="287">
        <f t="shared" si="9"/>
        <v>443.22</v>
      </c>
      <c r="L33" s="287">
        <f t="shared" si="9"/>
        <v>71.69</v>
      </c>
      <c r="M33" s="288">
        <f t="shared" si="9"/>
        <v>577.04999999999995</v>
      </c>
      <c r="N33" s="287">
        <f t="shared" si="9"/>
        <v>108.55</v>
      </c>
      <c r="O33" s="287">
        <f t="shared" si="9"/>
        <v>9.0299999999999994</v>
      </c>
      <c r="P33" s="287">
        <f t="shared" si="9"/>
        <v>2.67</v>
      </c>
      <c r="Q33" s="287">
        <f t="shared" si="9"/>
        <v>11.920000000000002</v>
      </c>
    </row>
    <row r="34" spans="1:18" ht="6.75" customHeight="1">
      <c r="A34" s="3"/>
      <c r="B34" s="24"/>
      <c r="C34" s="24"/>
      <c r="D34" s="25"/>
      <c r="E34" s="24"/>
      <c r="F34" s="25"/>
      <c r="G34" s="24"/>
      <c r="H34" s="25"/>
      <c r="I34" s="24"/>
      <c r="J34" s="24"/>
      <c r="K34" s="26"/>
      <c r="L34" s="25"/>
      <c r="M34" s="24"/>
      <c r="N34" s="24"/>
      <c r="O34" s="26"/>
      <c r="P34" s="26"/>
      <c r="Q34" s="26"/>
      <c r="R34" s="27"/>
    </row>
    <row r="35" spans="1:18" ht="6" customHeight="1" thickBot="1">
      <c r="A35" s="3"/>
      <c r="B35" s="24"/>
      <c r="C35" s="24"/>
      <c r="D35" s="25"/>
      <c r="E35" s="24"/>
      <c r="F35" s="25"/>
      <c r="G35" s="24"/>
      <c r="H35" s="25"/>
      <c r="I35" s="24"/>
      <c r="J35" s="24"/>
      <c r="K35" s="26"/>
      <c r="L35" s="25"/>
      <c r="M35" s="24"/>
      <c r="N35" s="24"/>
      <c r="O35" s="26"/>
      <c r="P35" s="26"/>
      <c r="Q35" s="26"/>
      <c r="R35" s="27"/>
    </row>
    <row r="36" spans="1:18" ht="15.75" thickBot="1">
      <c r="A36" s="264"/>
      <c r="B36" s="219" t="s">
        <v>134</v>
      </c>
      <c r="C36" s="264"/>
      <c r="D36" s="274">
        <f>D25+D11</f>
        <v>49.769999999999996</v>
      </c>
      <c r="E36" s="275">
        <f t="shared" ref="E36:Q36" si="10">E25+E11</f>
        <v>36.6</v>
      </c>
      <c r="F36" s="274">
        <f>F25+F11</f>
        <v>200.89</v>
      </c>
      <c r="G36" s="275">
        <f t="shared" si="10"/>
        <v>1332.04</v>
      </c>
      <c r="H36" s="274">
        <f t="shared" si="10"/>
        <v>0.87</v>
      </c>
      <c r="I36" s="275">
        <f t="shared" si="10"/>
        <v>64.95</v>
      </c>
      <c r="J36" s="274">
        <f t="shared" si="10"/>
        <v>15.29</v>
      </c>
      <c r="K36" s="275">
        <f t="shared" si="10"/>
        <v>400.63</v>
      </c>
      <c r="L36" s="274">
        <f t="shared" si="10"/>
        <v>147.76</v>
      </c>
      <c r="M36" s="275">
        <f t="shared" si="10"/>
        <v>810.59999999999991</v>
      </c>
      <c r="N36" s="274">
        <f t="shared" si="10"/>
        <v>141.6</v>
      </c>
      <c r="O36" s="275">
        <f t="shared" si="10"/>
        <v>9.7799999999999994</v>
      </c>
      <c r="P36" s="274">
        <f t="shared" si="10"/>
        <v>4.24</v>
      </c>
      <c r="Q36" s="275">
        <f t="shared" si="10"/>
        <v>31.470000000000002</v>
      </c>
      <c r="R36" s="27"/>
    </row>
    <row r="37" spans="1:18" ht="15.75" thickBot="1">
      <c r="A37" s="276"/>
      <c r="B37" s="238" t="s">
        <v>155</v>
      </c>
      <c r="C37" s="277"/>
      <c r="D37" s="289">
        <f>D33+D17</f>
        <v>56.25</v>
      </c>
      <c r="E37" s="289">
        <f t="shared" ref="E37:Q37" si="11">E33+E17</f>
        <v>42.739999999999995</v>
      </c>
      <c r="F37" s="289">
        <f t="shared" si="11"/>
        <v>207.28</v>
      </c>
      <c r="G37" s="289">
        <f t="shared" si="11"/>
        <v>1438.78</v>
      </c>
      <c r="H37" s="289">
        <f t="shared" si="11"/>
        <v>0.99299999999999999</v>
      </c>
      <c r="I37" s="289">
        <f t="shared" si="11"/>
        <v>75.5</v>
      </c>
      <c r="J37" s="289">
        <f t="shared" si="11"/>
        <v>18.299999999999997</v>
      </c>
      <c r="K37" s="289">
        <f t="shared" si="11"/>
        <v>451.43</v>
      </c>
      <c r="L37" s="289">
        <f t="shared" si="11"/>
        <v>167.99</v>
      </c>
      <c r="M37" s="289">
        <f t="shared" si="11"/>
        <v>949.25</v>
      </c>
      <c r="N37" s="289">
        <f t="shared" si="11"/>
        <v>165.95</v>
      </c>
      <c r="O37" s="289">
        <f t="shared" si="11"/>
        <v>11.389999999999999</v>
      </c>
      <c r="P37" s="289">
        <f t="shared" si="11"/>
        <v>4.7699999999999996</v>
      </c>
      <c r="Q37" s="289">
        <f t="shared" si="11"/>
        <v>34.56</v>
      </c>
      <c r="R37" s="27"/>
    </row>
    <row r="38" spans="1:18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68"/>
      <c r="P38" s="68"/>
      <c r="Q38" s="27"/>
      <c r="R38" s="27"/>
    </row>
    <row r="39" spans="1:18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</sheetData>
  <mergeCells count="10">
    <mergeCell ref="G4:G5"/>
    <mergeCell ref="H4:K4"/>
    <mergeCell ref="L4:Q4"/>
    <mergeCell ref="B38:N38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62"/>
  <sheetViews>
    <sheetView workbookViewId="0">
      <pane ySplit="5" topLeftCell="A9" activePane="bottomLeft" state="frozen"/>
      <selection pane="bottomLeft" activeCell="K41" sqref="K41"/>
    </sheetView>
  </sheetViews>
  <sheetFormatPr defaultRowHeight="15"/>
  <cols>
    <col min="1" max="1" width="10" customWidth="1"/>
    <col min="2" max="2" width="47" customWidth="1"/>
    <col min="3" max="3" width="9.7109375" customWidth="1"/>
    <col min="7" max="7" width="9" customWidth="1"/>
    <col min="11" max="11" width="7.85546875" customWidth="1"/>
  </cols>
  <sheetData>
    <row r="1" spans="1:17" ht="18.75">
      <c r="A1" s="444" t="s">
        <v>67</v>
      </c>
      <c r="B1" s="444"/>
      <c r="C1" s="444"/>
      <c r="D1" s="444"/>
      <c r="E1" s="444"/>
      <c r="F1" s="1"/>
      <c r="G1" s="1"/>
      <c r="H1" s="1"/>
    </row>
    <row r="2" spans="1:17" ht="18.75">
      <c r="A2" s="444" t="s">
        <v>232</v>
      </c>
      <c r="B2" s="444"/>
      <c r="C2" s="444"/>
      <c r="D2" s="444"/>
      <c r="E2" s="444"/>
      <c r="F2" s="1"/>
      <c r="G2" s="1"/>
      <c r="H2" s="1"/>
    </row>
    <row r="3" spans="1:17" ht="19.5" thickBot="1">
      <c r="A3" s="2" t="s">
        <v>29</v>
      </c>
      <c r="B3" s="2"/>
      <c r="C3" s="2"/>
      <c r="D3" s="2"/>
      <c r="E3" s="2"/>
      <c r="F3" s="1"/>
      <c r="G3" s="1"/>
      <c r="H3" s="1"/>
    </row>
    <row r="4" spans="1:17" ht="33" customHeight="1" thickBot="1">
      <c r="A4" s="439" t="s">
        <v>1</v>
      </c>
      <c r="B4" s="445" t="s">
        <v>2</v>
      </c>
      <c r="C4" s="445" t="s">
        <v>3</v>
      </c>
      <c r="D4" s="447" t="s">
        <v>4</v>
      </c>
      <c r="E4" s="447"/>
      <c r="F4" s="448"/>
      <c r="G4" s="439" t="s">
        <v>8</v>
      </c>
      <c r="H4" s="441" t="s">
        <v>13</v>
      </c>
      <c r="I4" s="442"/>
      <c r="J4" s="442"/>
      <c r="K4" s="443"/>
      <c r="L4" s="441" t="s">
        <v>14</v>
      </c>
      <c r="M4" s="442"/>
      <c r="N4" s="442"/>
      <c r="O4" s="442"/>
      <c r="P4" s="442"/>
      <c r="Q4" s="443"/>
    </row>
    <row r="5" spans="1:17" ht="23.25" customHeight="1" thickBot="1">
      <c r="A5" s="440"/>
      <c r="B5" s="446"/>
      <c r="C5" s="446"/>
      <c r="D5" s="9" t="s">
        <v>5</v>
      </c>
      <c r="E5" s="8" t="s">
        <v>6</v>
      </c>
      <c r="F5" s="9" t="s">
        <v>7</v>
      </c>
      <c r="G5" s="440"/>
      <c r="H5" s="50" t="s">
        <v>11</v>
      </c>
      <c r="I5" s="14" t="s">
        <v>12</v>
      </c>
      <c r="J5" s="78" t="s">
        <v>10</v>
      </c>
      <c r="K5" s="11" t="s">
        <v>9</v>
      </c>
      <c r="L5" s="9" t="s">
        <v>15</v>
      </c>
      <c r="M5" s="8" t="s">
        <v>16</v>
      </c>
      <c r="N5" s="8" t="s">
        <v>17</v>
      </c>
      <c r="O5" s="9" t="s">
        <v>18</v>
      </c>
      <c r="P5" s="14" t="s">
        <v>49</v>
      </c>
      <c r="Q5" s="11" t="s">
        <v>50</v>
      </c>
    </row>
    <row r="6" spans="1:17" ht="24" customHeight="1">
      <c r="A6" s="3"/>
      <c r="B6" s="12" t="s">
        <v>30</v>
      </c>
      <c r="C6" s="3"/>
      <c r="D6" s="5"/>
      <c r="E6" s="3"/>
      <c r="F6" s="5"/>
      <c r="G6" s="3"/>
      <c r="H6" s="10"/>
      <c r="I6" s="3"/>
      <c r="J6" s="6"/>
      <c r="K6" s="6"/>
      <c r="L6" s="5"/>
      <c r="M6" s="3"/>
      <c r="N6" s="3"/>
      <c r="O6" s="5"/>
      <c r="P6" s="3"/>
      <c r="Q6" s="6"/>
    </row>
    <row r="7" spans="1:17">
      <c r="A7" s="354">
        <v>366</v>
      </c>
      <c r="B7" s="355" t="s">
        <v>118</v>
      </c>
      <c r="C7" s="356" t="s">
        <v>175</v>
      </c>
      <c r="D7" s="357">
        <v>13.4</v>
      </c>
      <c r="E7" s="356">
        <v>15.3</v>
      </c>
      <c r="F7" s="358">
        <v>48.2</v>
      </c>
      <c r="G7" s="356">
        <f>(F7+D7)*4+E7*9</f>
        <v>384.1</v>
      </c>
      <c r="H7" s="359">
        <v>0.05</v>
      </c>
      <c r="I7" s="358">
        <v>0</v>
      </c>
      <c r="J7" s="360">
        <v>0</v>
      </c>
      <c r="K7" s="361">
        <v>0</v>
      </c>
      <c r="L7" s="358">
        <v>139.5</v>
      </c>
      <c r="M7" s="356">
        <v>184.03</v>
      </c>
      <c r="N7" s="356">
        <v>22.1</v>
      </c>
      <c r="O7" s="357">
        <v>0.8</v>
      </c>
      <c r="P7" s="356">
        <v>0</v>
      </c>
      <c r="Q7" s="362">
        <v>0</v>
      </c>
    </row>
    <row r="8" spans="1:17" ht="15.75" thickBot="1">
      <c r="A8" s="8">
        <v>685</v>
      </c>
      <c r="B8" s="4" t="s">
        <v>89</v>
      </c>
      <c r="C8" s="8">
        <v>200</v>
      </c>
      <c r="D8" s="85">
        <v>0.2</v>
      </c>
      <c r="E8" s="86">
        <v>0</v>
      </c>
      <c r="F8" s="110">
        <v>14</v>
      </c>
      <c r="G8" s="8">
        <f>(D8+F8)*4+E8*9</f>
        <v>56.8</v>
      </c>
      <c r="H8" s="353">
        <v>0</v>
      </c>
      <c r="I8" s="29">
        <v>0</v>
      </c>
      <c r="J8" s="40">
        <v>0</v>
      </c>
      <c r="K8" s="11">
        <v>0</v>
      </c>
      <c r="L8" s="29">
        <v>66</v>
      </c>
      <c r="M8" s="8">
        <v>53.2</v>
      </c>
      <c r="N8" s="8">
        <v>12</v>
      </c>
      <c r="O8" s="9">
        <v>0.9</v>
      </c>
      <c r="P8" s="8">
        <v>0</v>
      </c>
      <c r="Q8" s="11">
        <v>0</v>
      </c>
    </row>
    <row r="9" spans="1:17" ht="18" customHeight="1" thickBot="1">
      <c r="A9" s="60" t="s">
        <v>54</v>
      </c>
      <c r="B9" s="94" t="s">
        <v>55</v>
      </c>
      <c r="C9" s="60">
        <v>75</v>
      </c>
      <c r="D9" s="386">
        <v>4.7</v>
      </c>
      <c r="E9" s="60">
        <v>1.27</v>
      </c>
      <c r="F9" s="386">
        <v>31.3</v>
      </c>
      <c r="G9" s="60">
        <f>(D9+F9)*4+E9*9</f>
        <v>155.43</v>
      </c>
      <c r="H9" s="386">
        <v>0.1</v>
      </c>
      <c r="I9" s="60">
        <v>0</v>
      </c>
      <c r="J9" s="387">
        <v>1.2</v>
      </c>
      <c r="K9" s="387">
        <v>0</v>
      </c>
      <c r="L9" s="386">
        <v>15.4</v>
      </c>
      <c r="M9" s="60">
        <v>59.5</v>
      </c>
      <c r="N9" s="60">
        <v>23.1</v>
      </c>
      <c r="O9" s="386">
        <v>1.4</v>
      </c>
      <c r="P9" s="60">
        <v>0.5</v>
      </c>
      <c r="Q9" s="387">
        <v>2.2000000000000002</v>
      </c>
    </row>
    <row r="10" spans="1:17" ht="16.5" customHeight="1" thickBot="1">
      <c r="A10" s="218"/>
      <c r="B10" s="219" t="s">
        <v>19</v>
      </c>
      <c r="C10" s="243">
        <v>500</v>
      </c>
      <c r="D10" s="244">
        <f t="shared" ref="D10:Q10" si="0">SUM(D7:D9)</f>
        <v>18.3</v>
      </c>
      <c r="E10" s="244">
        <f t="shared" si="0"/>
        <v>16.57</v>
      </c>
      <c r="F10" s="244">
        <f t="shared" si="0"/>
        <v>93.5</v>
      </c>
      <c r="G10" s="244">
        <f t="shared" si="0"/>
        <v>596.33000000000004</v>
      </c>
      <c r="H10" s="245">
        <f t="shared" si="0"/>
        <v>0.15000000000000002</v>
      </c>
      <c r="I10" s="220">
        <f t="shared" si="0"/>
        <v>0</v>
      </c>
      <c r="J10" s="221">
        <f t="shared" si="0"/>
        <v>1.2</v>
      </c>
      <c r="K10" s="220">
        <f t="shared" si="0"/>
        <v>0</v>
      </c>
      <c r="L10" s="246">
        <f t="shared" si="0"/>
        <v>220.9</v>
      </c>
      <c r="M10" s="244">
        <f t="shared" si="0"/>
        <v>296.73</v>
      </c>
      <c r="N10" s="244">
        <f t="shared" si="0"/>
        <v>57.2</v>
      </c>
      <c r="O10" s="244">
        <f t="shared" si="0"/>
        <v>3.1</v>
      </c>
      <c r="P10" s="244">
        <f t="shared" si="0"/>
        <v>0.5</v>
      </c>
      <c r="Q10" s="223">
        <f t="shared" si="0"/>
        <v>2.2000000000000002</v>
      </c>
    </row>
    <row r="11" spans="1:17" ht="24" customHeight="1">
      <c r="A11" s="3"/>
      <c r="B11" s="12" t="s">
        <v>31</v>
      </c>
      <c r="C11" s="198"/>
      <c r="D11" s="348"/>
      <c r="E11" s="13"/>
      <c r="F11" s="348"/>
      <c r="G11" s="13"/>
      <c r="H11" s="22"/>
      <c r="I11" s="16"/>
      <c r="J11" s="28"/>
      <c r="K11" s="28"/>
      <c r="L11" s="22"/>
      <c r="M11" s="16"/>
      <c r="N11" s="16"/>
      <c r="O11" s="22"/>
      <c r="P11" s="16"/>
      <c r="Q11" s="28"/>
    </row>
    <row r="12" spans="1:17" ht="15" customHeight="1">
      <c r="A12" s="354">
        <v>366</v>
      </c>
      <c r="B12" s="355" t="s">
        <v>119</v>
      </c>
      <c r="C12" s="356" t="s">
        <v>222</v>
      </c>
      <c r="D12" s="357">
        <v>14.8</v>
      </c>
      <c r="E12" s="356">
        <v>19</v>
      </c>
      <c r="F12" s="358">
        <v>52.5</v>
      </c>
      <c r="G12" s="356">
        <f>(F12+D12)*4+E12*9</f>
        <v>440.2</v>
      </c>
      <c r="H12" s="359">
        <v>0.05</v>
      </c>
      <c r="I12" s="358">
        <v>0</v>
      </c>
      <c r="J12" s="360">
        <v>0</v>
      </c>
      <c r="K12" s="361">
        <v>0</v>
      </c>
      <c r="L12" s="358">
        <v>145.80000000000001</v>
      </c>
      <c r="M12" s="356">
        <v>192.4</v>
      </c>
      <c r="N12" s="356">
        <v>23.1</v>
      </c>
      <c r="O12" s="357">
        <v>0.8</v>
      </c>
      <c r="P12" s="356">
        <v>0</v>
      </c>
      <c r="Q12" s="362">
        <v>0</v>
      </c>
    </row>
    <row r="13" spans="1:17" ht="14.25" customHeight="1" thickBot="1">
      <c r="A13" s="8">
        <v>685</v>
      </c>
      <c r="B13" s="4" t="s">
        <v>89</v>
      </c>
      <c r="C13" s="8">
        <v>200</v>
      </c>
      <c r="D13" s="85">
        <v>0.2</v>
      </c>
      <c r="E13" s="86">
        <v>0</v>
      </c>
      <c r="F13" s="110">
        <v>14</v>
      </c>
      <c r="G13" s="8">
        <f>(D13+F13)*4+E13*9</f>
        <v>56.8</v>
      </c>
      <c r="H13" s="353">
        <v>0</v>
      </c>
      <c r="I13" s="29">
        <v>0</v>
      </c>
      <c r="J13" s="40">
        <v>0</v>
      </c>
      <c r="K13" s="11">
        <v>0</v>
      </c>
      <c r="L13" s="29">
        <v>66</v>
      </c>
      <c r="M13" s="8">
        <v>53.2</v>
      </c>
      <c r="N13" s="8">
        <v>12</v>
      </c>
      <c r="O13" s="9">
        <v>0.9</v>
      </c>
      <c r="P13" s="8">
        <v>0</v>
      </c>
      <c r="Q13" s="11">
        <v>0</v>
      </c>
    </row>
    <row r="14" spans="1:17" ht="15.75" customHeight="1" thickBot="1">
      <c r="A14" s="60" t="s">
        <v>54</v>
      </c>
      <c r="B14" s="94" t="s">
        <v>55</v>
      </c>
      <c r="C14" s="60">
        <v>75</v>
      </c>
      <c r="D14" s="386">
        <v>4.7</v>
      </c>
      <c r="E14" s="60">
        <v>1.27</v>
      </c>
      <c r="F14" s="386">
        <v>31.3</v>
      </c>
      <c r="G14" s="60">
        <f>(D14+F14)*4+E14*9</f>
        <v>155.43</v>
      </c>
      <c r="H14" s="386">
        <v>0.1</v>
      </c>
      <c r="I14" s="60">
        <v>0</v>
      </c>
      <c r="J14" s="387">
        <v>1.2</v>
      </c>
      <c r="K14" s="387">
        <v>0</v>
      </c>
      <c r="L14" s="386">
        <v>15.4</v>
      </c>
      <c r="M14" s="60">
        <v>59.5</v>
      </c>
      <c r="N14" s="60">
        <v>23.1</v>
      </c>
      <c r="O14" s="386">
        <v>1.4</v>
      </c>
      <c r="P14" s="60">
        <v>0.5</v>
      </c>
      <c r="Q14" s="387">
        <v>2.2000000000000002</v>
      </c>
    </row>
    <row r="15" spans="1:17" ht="15.75" customHeight="1" thickBot="1">
      <c r="A15" s="237"/>
      <c r="B15" s="238" t="s">
        <v>19</v>
      </c>
      <c r="C15" s="239">
        <v>550</v>
      </c>
      <c r="D15" s="247">
        <f t="shared" ref="D15:Q15" si="1">SUM(D12:D14)</f>
        <v>19.7</v>
      </c>
      <c r="E15" s="247">
        <f t="shared" si="1"/>
        <v>20.27</v>
      </c>
      <c r="F15" s="247">
        <f t="shared" si="1"/>
        <v>97.8</v>
      </c>
      <c r="G15" s="240">
        <f t="shared" si="1"/>
        <v>652.43000000000006</v>
      </c>
      <c r="H15" s="240">
        <f t="shared" si="1"/>
        <v>0.15000000000000002</v>
      </c>
      <c r="I15" s="240">
        <f t="shared" si="1"/>
        <v>0</v>
      </c>
      <c r="J15" s="240">
        <f t="shared" si="1"/>
        <v>1.2</v>
      </c>
      <c r="K15" s="240">
        <f t="shared" si="1"/>
        <v>0</v>
      </c>
      <c r="L15" s="240">
        <f t="shared" si="1"/>
        <v>227.20000000000002</v>
      </c>
      <c r="M15" s="240">
        <f t="shared" si="1"/>
        <v>305.10000000000002</v>
      </c>
      <c r="N15" s="240">
        <f t="shared" si="1"/>
        <v>58.2</v>
      </c>
      <c r="O15" s="240">
        <f t="shared" si="1"/>
        <v>3.1</v>
      </c>
      <c r="P15" s="240">
        <f t="shared" si="1"/>
        <v>0.5</v>
      </c>
      <c r="Q15" s="248">
        <f t="shared" si="1"/>
        <v>2.2000000000000002</v>
      </c>
    </row>
    <row r="16" spans="1:17" ht="24" customHeight="1" thickBot="1">
      <c r="A16" s="4"/>
      <c r="B16" s="54" t="s">
        <v>21</v>
      </c>
      <c r="C16" s="4"/>
      <c r="D16" s="52"/>
      <c r="E16" s="4"/>
      <c r="F16" s="52"/>
      <c r="G16" s="4"/>
      <c r="H16" s="52"/>
      <c r="I16" s="4"/>
      <c r="J16" s="53"/>
      <c r="K16" s="53"/>
      <c r="L16" s="52"/>
      <c r="M16" s="4"/>
      <c r="N16" s="4"/>
      <c r="O16" s="52"/>
      <c r="P16" s="4"/>
      <c r="Q16" s="53"/>
    </row>
    <row r="17" spans="1:17" ht="19.5" customHeight="1" thickBot="1">
      <c r="A17" s="13" t="s">
        <v>95</v>
      </c>
      <c r="B17" s="3" t="s">
        <v>96</v>
      </c>
      <c r="C17" s="13">
        <v>60</v>
      </c>
      <c r="D17" s="22">
        <v>0.42</v>
      </c>
      <c r="E17" s="13">
        <v>3</v>
      </c>
      <c r="F17" s="22">
        <v>1.38</v>
      </c>
      <c r="G17" s="19">
        <f t="shared" ref="G17" si="2">(D17+F17)*4+E17*9</f>
        <v>34.200000000000003</v>
      </c>
      <c r="H17" s="22">
        <v>0.03</v>
      </c>
      <c r="I17" s="16">
        <v>0</v>
      </c>
      <c r="J17" s="28">
        <v>0.2</v>
      </c>
      <c r="K17" s="17">
        <v>18</v>
      </c>
      <c r="L17" s="22">
        <v>27</v>
      </c>
      <c r="M17" s="13">
        <v>20</v>
      </c>
      <c r="N17" s="13">
        <v>10</v>
      </c>
      <c r="O17" s="385">
        <v>0.5</v>
      </c>
      <c r="P17" s="13">
        <v>0</v>
      </c>
      <c r="Q17" s="17">
        <v>0</v>
      </c>
    </row>
    <row r="18" spans="1:17" ht="15.75" thickBot="1">
      <c r="A18" s="60">
        <v>139</v>
      </c>
      <c r="B18" s="94" t="s">
        <v>224</v>
      </c>
      <c r="C18" s="60" t="s">
        <v>175</v>
      </c>
      <c r="D18" s="115">
        <v>10.4</v>
      </c>
      <c r="E18" s="60">
        <v>10</v>
      </c>
      <c r="F18" s="115">
        <v>14.6</v>
      </c>
      <c r="G18" s="60">
        <f t="shared" ref="G18" si="3">(F18+D18)*4+E18*9</f>
        <v>190</v>
      </c>
      <c r="H18" s="115">
        <v>0.15</v>
      </c>
      <c r="I18" s="61">
        <v>0</v>
      </c>
      <c r="J18" s="96">
        <v>2</v>
      </c>
      <c r="K18" s="387">
        <v>660</v>
      </c>
      <c r="L18" s="115">
        <v>46.8</v>
      </c>
      <c r="M18" s="60">
        <v>75.900000000000006</v>
      </c>
      <c r="N18" s="60">
        <v>51</v>
      </c>
      <c r="O18" s="386">
        <v>4.0999999999999996</v>
      </c>
      <c r="P18" s="60">
        <v>0.69</v>
      </c>
      <c r="Q18" s="387">
        <v>2.1</v>
      </c>
    </row>
    <row r="19" spans="1:17" ht="15.75" thickBot="1">
      <c r="A19" s="14" t="s">
        <v>162</v>
      </c>
      <c r="B19" s="7" t="s">
        <v>223</v>
      </c>
      <c r="C19" s="14">
        <v>230</v>
      </c>
      <c r="D19" s="203">
        <v>13.2</v>
      </c>
      <c r="E19" s="60">
        <v>16.8</v>
      </c>
      <c r="F19" s="203">
        <v>40.1</v>
      </c>
      <c r="G19" s="14">
        <f>(F19+D19)*4+E19*9</f>
        <v>364.4</v>
      </c>
      <c r="H19" s="205">
        <v>0.75</v>
      </c>
      <c r="I19" s="14">
        <v>0</v>
      </c>
      <c r="J19" s="206">
        <v>5.5</v>
      </c>
      <c r="K19" s="206">
        <v>125</v>
      </c>
      <c r="L19" s="205">
        <v>51</v>
      </c>
      <c r="M19" s="14">
        <v>154</v>
      </c>
      <c r="N19" s="14">
        <v>53</v>
      </c>
      <c r="O19" s="205">
        <v>2</v>
      </c>
      <c r="P19" s="14">
        <v>1.6</v>
      </c>
      <c r="Q19" s="206">
        <v>2.5</v>
      </c>
    </row>
    <row r="20" spans="1:17" ht="29.25" customHeight="1" thickBot="1">
      <c r="A20" s="395">
        <v>631</v>
      </c>
      <c r="B20" s="67" t="s">
        <v>183</v>
      </c>
      <c r="C20" s="14">
        <v>200</v>
      </c>
      <c r="D20" s="388">
        <v>0.19</v>
      </c>
      <c r="E20" s="14">
        <v>0.06</v>
      </c>
      <c r="F20" s="388">
        <v>21.62</v>
      </c>
      <c r="G20" s="14">
        <f t="shared" ref="G20" si="4">(D20+F20)*4+E20*9</f>
        <v>87.780000000000015</v>
      </c>
      <c r="H20" s="205">
        <v>0.03</v>
      </c>
      <c r="I20" s="14">
        <v>60</v>
      </c>
      <c r="J20" s="206">
        <v>1.1299999999999999</v>
      </c>
      <c r="K20" s="206">
        <v>1.2999999999999999E-2</v>
      </c>
      <c r="L20" s="205">
        <v>48.8</v>
      </c>
      <c r="M20" s="14">
        <v>11</v>
      </c>
      <c r="N20" s="14">
        <v>17</v>
      </c>
      <c r="O20" s="205">
        <v>0.6</v>
      </c>
      <c r="P20" s="14">
        <v>0.3</v>
      </c>
      <c r="Q20" s="206">
        <v>0.9</v>
      </c>
    </row>
    <row r="21" spans="1:17" ht="16.5" customHeight="1" thickBot="1">
      <c r="A21" s="316" t="s">
        <v>54</v>
      </c>
      <c r="B21" s="89" t="s">
        <v>55</v>
      </c>
      <c r="C21" s="128">
        <v>25</v>
      </c>
      <c r="D21" s="85">
        <v>1.57</v>
      </c>
      <c r="E21" s="86">
        <v>0.42</v>
      </c>
      <c r="F21" s="85">
        <v>10.38</v>
      </c>
      <c r="G21" s="86">
        <f>(F21+D21)*4+E21*9</f>
        <v>51.580000000000005</v>
      </c>
      <c r="H21" s="85">
        <v>3.2000000000000001E-2</v>
      </c>
      <c r="I21" s="86">
        <v>0</v>
      </c>
      <c r="J21" s="88">
        <v>0.26</v>
      </c>
      <c r="K21" s="88">
        <v>0</v>
      </c>
      <c r="L21" s="85">
        <v>4.5999999999999996</v>
      </c>
      <c r="M21" s="86">
        <v>17.8</v>
      </c>
      <c r="N21" s="86">
        <v>6.8</v>
      </c>
      <c r="O21" s="85">
        <v>0.4</v>
      </c>
      <c r="P21" s="86">
        <v>0.15</v>
      </c>
      <c r="Q21" s="88">
        <v>0.64</v>
      </c>
    </row>
    <row r="22" spans="1:17" ht="15.75" thickBot="1">
      <c r="A22" s="14" t="s">
        <v>54</v>
      </c>
      <c r="B22" s="7" t="s">
        <v>56</v>
      </c>
      <c r="C22" s="14">
        <v>48</v>
      </c>
      <c r="D22" s="166">
        <v>3.02</v>
      </c>
      <c r="E22" s="14">
        <v>0.82</v>
      </c>
      <c r="F22" s="166">
        <v>19.920000000000002</v>
      </c>
      <c r="G22" s="14">
        <f t="shared" ref="G22" si="5">(F22+D22)*4+E22*9</f>
        <v>99.14</v>
      </c>
      <c r="H22" s="166">
        <v>7.0000000000000007E-2</v>
      </c>
      <c r="I22" s="14">
        <v>0</v>
      </c>
      <c r="J22" s="167">
        <v>0.6</v>
      </c>
      <c r="K22" s="167">
        <v>0</v>
      </c>
      <c r="L22" s="166">
        <v>11.04</v>
      </c>
      <c r="M22" s="14">
        <v>42.7</v>
      </c>
      <c r="N22" s="14">
        <v>16.3</v>
      </c>
      <c r="O22" s="166">
        <v>0.96</v>
      </c>
      <c r="P22" s="14">
        <v>0.35</v>
      </c>
      <c r="Q22" s="167">
        <v>1.5</v>
      </c>
    </row>
    <row r="23" spans="1:17" ht="15.75" thickBot="1">
      <c r="A23" s="14"/>
      <c r="B23" s="7"/>
      <c r="C23" s="14"/>
      <c r="D23" s="20"/>
      <c r="E23" s="19"/>
      <c r="F23" s="20"/>
      <c r="G23" s="14"/>
      <c r="H23" s="20"/>
      <c r="I23" s="19"/>
      <c r="J23" s="21"/>
      <c r="K23" s="21"/>
      <c r="L23" s="20"/>
      <c r="M23" s="19"/>
      <c r="N23" s="19"/>
      <c r="O23" s="20"/>
      <c r="P23" s="19"/>
      <c r="Q23" s="21"/>
    </row>
    <row r="24" spans="1:17" ht="16.5" customHeight="1" thickBot="1">
      <c r="A24" s="264"/>
      <c r="B24" s="265" t="s">
        <v>19</v>
      </c>
      <c r="C24" s="266">
        <v>788</v>
      </c>
      <c r="D24" s="266">
        <f>SUM(D17:D23)</f>
        <v>28.8</v>
      </c>
      <c r="E24" s="266">
        <f t="shared" ref="E24:Q24" si="6">SUM(E17:E23)</f>
        <v>31.1</v>
      </c>
      <c r="F24" s="266">
        <f t="shared" si="6"/>
        <v>108</v>
      </c>
      <c r="G24" s="266">
        <f t="shared" si="6"/>
        <v>827.09999999999991</v>
      </c>
      <c r="H24" s="266">
        <f t="shared" si="6"/>
        <v>1.0620000000000001</v>
      </c>
      <c r="I24" s="266">
        <f t="shared" si="6"/>
        <v>60</v>
      </c>
      <c r="J24" s="266">
        <f t="shared" si="6"/>
        <v>9.69</v>
      </c>
      <c r="K24" s="266">
        <f t="shared" si="6"/>
        <v>803.01300000000003</v>
      </c>
      <c r="L24" s="266">
        <f t="shared" si="6"/>
        <v>189.23999999999998</v>
      </c>
      <c r="M24" s="266">
        <f t="shared" si="6"/>
        <v>321.39999999999998</v>
      </c>
      <c r="N24" s="266">
        <f t="shared" si="6"/>
        <v>154.10000000000002</v>
      </c>
      <c r="O24" s="266">
        <f t="shared" si="6"/>
        <v>8.5599999999999987</v>
      </c>
      <c r="P24" s="266">
        <f t="shared" si="6"/>
        <v>3.09</v>
      </c>
      <c r="Q24" s="266">
        <f t="shared" si="6"/>
        <v>7.64</v>
      </c>
    </row>
    <row r="25" spans="1:17" ht="25.5" customHeight="1" thickBot="1">
      <c r="A25" s="3"/>
      <c r="B25" s="12" t="s">
        <v>22</v>
      </c>
      <c r="C25" s="3"/>
      <c r="D25" s="5"/>
      <c r="E25" s="3"/>
      <c r="F25" s="5"/>
      <c r="G25" s="3"/>
      <c r="H25" s="5"/>
      <c r="I25" s="3"/>
      <c r="J25" s="6"/>
      <c r="K25" s="6"/>
      <c r="L25" s="5"/>
      <c r="M25" s="3"/>
      <c r="N25" s="3"/>
      <c r="O25" s="5"/>
      <c r="P25" s="3"/>
      <c r="Q25" s="6"/>
    </row>
    <row r="26" spans="1:17" ht="15.75" thickBot="1">
      <c r="A26" s="14" t="s">
        <v>95</v>
      </c>
      <c r="B26" s="7" t="s">
        <v>96</v>
      </c>
      <c r="C26" s="14">
        <v>100</v>
      </c>
      <c r="D26" s="23">
        <v>1.2</v>
      </c>
      <c r="E26" s="14">
        <v>0.08</v>
      </c>
      <c r="F26" s="23">
        <v>10.199999999999999</v>
      </c>
      <c r="G26" s="14">
        <f t="shared" ref="G26" si="7">(D26+F26)*4+E26*9</f>
        <v>46.319999999999993</v>
      </c>
      <c r="H26" s="23">
        <v>0.03</v>
      </c>
      <c r="I26" s="15">
        <v>0</v>
      </c>
      <c r="J26" s="33">
        <v>0.2</v>
      </c>
      <c r="K26" s="167">
        <v>18</v>
      </c>
      <c r="L26" s="23">
        <v>27</v>
      </c>
      <c r="M26" s="14">
        <v>20</v>
      </c>
      <c r="N26" s="14">
        <v>10</v>
      </c>
      <c r="O26" s="166">
        <v>0.5</v>
      </c>
      <c r="P26" s="14">
        <v>0</v>
      </c>
      <c r="Q26" s="167">
        <v>0</v>
      </c>
    </row>
    <row r="27" spans="1:17" ht="15.75" thickBot="1">
      <c r="A27" s="60">
        <v>139</v>
      </c>
      <c r="B27" s="94" t="s">
        <v>224</v>
      </c>
      <c r="C27" s="60" t="s">
        <v>177</v>
      </c>
      <c r="D27" s="115">
        <v>12.6</v>
      </c>
      <c r="E27" s="60">
        <v>12.28</v>
      </c>
      <c r="F27" s="115">
        <v>18.3</v>
      </c>
      <c r="G27" s="60">
        <f t="shared" ref="G27" si="8">(F27+D27)*4+E27*9</f>
        <v>234.12</v>
      </c>
      <c r="H27" s="115">
        <v>0.18</v>
      </c>
      <c r="I27" s="61">
        <v>0</v>
      </c>
      <c r="J27" s="96">
        <v>2.5</v>
      </c>
      <c r="K27" s="392">
        <v>660</v>
      </c>
      <c r="L27" s="115">
        <v>58.5</v>
      </c>
      <c r="M27" s="60">
        <v>75.900000000000006</v>
      </c>
      <c r="N27" s="60">
        <v>51</v>
      </c>
      <c r="O27" s="391">
        <v>4.0999999999999996</v>
      </c>
      <c r="P27" s="60">
        <v>0.69</v>
      </c>
      <c r="Q27" s="392">
        <v>2.1</v>
      </c>
    </row>
    <row r="28" spans="1:17" ht="15.75" thickBot="1">
      <c r="A28" s="14" t="s">
        <v>162</v>
      </c>
      <c r="B28" s="7" t="s">
        <v>223</v>
      </c>
      <c r="C28" s="14">
        <v>250</v>
      </c>
      <c r="D28" s="203">
        <v>14.6</v>
      </c>
      <c r="E28" s="60">
        <v>18.600000000000001</v>
      </c>
      <c r="F28" s="203">
        <v>44.8</v>
      </c>
      <c r="G28" s="14">
        <f>(F28+D28)*4+E28*9</f>
        <v>405</v>
      </c>
      <c r="H28" s="205">
        <v>0.8</v>
      </c>
      <c r="I28" s="14">
        <v>0</v>
      </c>
      <c r="J28" s="206">
        <v>6</v>
      </c>
      <c r="K28" s="206">
        <v>135.80000000000001</v>
      </c>
      <c r="L28" s="205">
        <v>55.4</v>
      </c>
      <c r="M28" s="14">
        <v>167</v>
      </c>
      <c r="N28" s="14">
        <v>57.5</v>
      </c>
      <c r="O28" s="205">
        <v>2.1</v>
      </c>
      <c r="P28" s="14">
        <v>1.7</v>
      </c>
      <c r="Q28" s="206">
        <v>2.7</v>
      </c>
    </row>
    <row r="29" spans="1:17" ht="30.75" thickBot="1">
      <c r="A29" s="395">
        <v>631</v>
      </c>
      <c r="B29" s="67" t="s">
        <v>183</v>
      </c>
      <c r="C29" s="14">
        <v>200</v>
      </c>
      <c r="D29" s="388">
        <v>0.19</v>
      </c>
      <c r="E29" s="14">
        <v>0.06</v>
      </c>
      <c r="F29" s="388">
        <v>21.62</v>
      </c>
      <c r="G29" s="14">
        <f t="shared" ref="G29" si="9">(D29+F29)*4+E29*9</f>
        <v>87.780000000000015</v>
      </c>
      <c r="H29" s="388">
        <v>0.03</v>
      </c>
      <c r="I29" s="14">
        <v>70</v>
      </c>
      <c r="J29" s="389">
        <v>1.1299999999999999</v>
      </c>
      <c r="K29" s="389">
        <v>1.2999999999999999E-2</v>
      </c>
      <c r="L29" s="388">
        <v>48.8</v>
      </c>
      <c r="M29" s="14">
        <v>11</v>
      </c>
      <c r="N29" s="14">
        <v>17</v>
      </c>
      <c r="O29" s="388">
        <v>0.6</v>
      </c>
      <c r="P29" s="14">
        <v>0.3</v>
      </c>
      <c r="Q29" s="206">
        <v>0.9</v>
      </c>
    </row>
    <row r="30" spans="1:17" ht="15.75" thickBot="1">
      <c r="A30" s="316" t="s">
        <v>54</v>
      </c>
      <c r="B30" s="89" t="s">
        <v>55</v>
      </c>
      <c r="C30" s="128">
        <v>25</v>
      </c>
      <c r="D30" s="85">
        <v>1.57</v>
      </c>
      <c r="E30" s="86">
        <v>0.42</v>
      </c>
      <c r="F30" s="85">
        <v>10.38</v>
      </c>
      <c r="G30" s="86">
        <f>(F30+D30)*4+E30*9</f>
        <v>51.580000000000005</v>
      </c>
      <c r="H30" s="85">
        <v>3.2000000000000001E-2</v>
      </c>
      <c r="I30" s="86">
        <v>0</v>
      </c>
      <c r="J30" s="88">
        <v>0.26</v>
      </c>
      <c r="K30" s="88">
        <v>0</v>
      </c>
      <c r="L30" s="85">
        <v>4.5999999999999996</v>
      </c>
      <c r="M30" s="86">
        <v>17.8</v>
      </c>
      <c r="N30" s="86">
        <v>6.8</v>
      </c>
      <c r="O30" s="85">
        <v>0.4</v>
      </c>
      <c r="P30" s="86">
        <v>0.15</v>
      </c>
      <c r="Q30" s="88">
        <v>0.64</v>
      </c>
    </row>
    <row r="31" spans="1:17" ht="15.75" thickBot="1">
      <c r="A31" s="14" t="s">
        <v>54</v>
      </c>
      <c r="B31" s="7" t="s">
        <v>56</v>
      </c>
      <c r="C31" s="14">
        <v>48</v>
      </c>
      <c r="D31" s="388">
        <v>3.02</v>
      </c>
      <c r="E31" s="14">
        <v>0.82</v>
      </c>
      <c r="F31" s="388">
        <v>19.920000000000002</v>
      </c>
      <c r="G31" s="14">
        <f t="shared" ref="G31" si="10">(F31+D31)*4+E31*9</f>
        <v>99.14</v>
      </c>
      <c r="H31" s="388">
        <v>7.0000000000000007E-2</v>
      </c>
      <c r="I31" s="14">
        <v>0</v>
      </c>
      <c r="J31" s="389">
        <v>0.6</v>
      </c>
      <c r="K31" s="389">
        <v>0</v>
      </c>
      <c r="L31" s="388">
        <v>11.04</v>
      </c>
      <c r="M31" s="14">
        <v>42.7</v>
      </c>
      <c r="N31" s="14">
        <v>16.3</v>
      </c>
      <c r="O31" s="388">
        <v>0.96</v>
      </c>
      <c r="P31" s="14">
        <v>0.35</v>
      </c>
      <c r="Q31" s="389">
        <v>1.5</v>
      </c>
    </row>
    <row r="32" spans="1:17" ht="15.75" thickBot="1">
      <c r="A32" s="14"/>
      <c r="B32" s="7"/>
      <c r="C32" s="14"/>
      <c r="D32" s="20"/>
      <c r="E32" s="19"/>
      <c r="F32" s="20"/>
      <c r="G32" s="14"/>
      <c r="H32" s="20"/>
      <c r="I32" s="19"/>
      <c r="J32" s="21"/>
      <c r="K32" s="21"/>
      <c r="L32" s="20"/>
      <c r="M32" s="19"/>
      <c r="N32" s="19"/>
      <c r="O32" s="20"/>
      <c r="P32" s="19"/>
      <c r="Q32" s="21"/>
    </row>
    <row r="33" spans="1:18" ht="15.75" thickBot="1">
      <c r="A33" s="267"/>
      <c r="B33" s="268" t="s">
        <v>19</v>
      </c>
      <c r="C33" s="287">
        <v>898</v>
      </c>
      <c r="D33" s="288">
        <f>SUM(D26:D32)</f>
        <v>33.18</v>
      </c>
      <c r="E33" s="287">
        <f t="shared" ref="E33:Q33" si="11">SUM(E26:E32)</f>
        <v>32.26</v>
      </c>
      <c r="F33" s="287">
        <f t="shared" si="11"/>
        <v>125.22</v>
      </c>
      <c r="G33" s="288">
        <f t="shared" si="11"/>
        <v>923.94</v>
      </c>
      <c r="H33" s="269">
        <f t="shared" si="11"/>
        <v>1.1420000000000001</v>
      </c>
      <c r="I33" s="287">
        <f t="shared" si="11"/>
        <v>70</v>
      </c>
      <c r="J33" s="269">
        <f t="shared" si="11"/>
        <v>10.689999999999998</v>
      </c>
      <c r="K33" s="287">
        <f t="shared" si="11"/>
        <v>813.81299999999999</v>
      </c>
      <c r="L33" s="287">
        <f t="shared" si="11"/>
        <v>205.33999999999997</v>
      </c>
      <c r="M33" s="288">
        <f t="shared" si="11"/>
        <v>334.4</v>
      </c>
      <c r="N33" s="287">
        <f t="shared" si="11"/>
        <v>158.60000000000002</v>
      </c>
      <c r="O33" s="287">
        <f t="shared" si="11"/>
        <v>8.66</v>
      </c>
      <c r="P33" s="287">
        <f t="shared" si="11"/>
        <v>3.1899999999999995</v>
      </c>
      <c r="Q33" s="287">
        <f t="shared" si="11"/>
        <v>7.8400000000000007</v>
      </c>
    </row>
    <row r="34" spans="1:18" ht="6.75" customHeight="1">
      <c r="A34" s="3"/>
      <c r="B34" s="24"/>
      <c r="C34" s="24"/>
      <c r="D34" s="25"/>
      <c r="E34" s="24"/>
      <c r="F34" s="25"/>
      <c r="G34" s="24"/>
      <c r="H34" s="25"/>
      <c r="I34" s="24"/>
      <c r="J34" s="24"/>
      <c r="K34" s="26"/>
      <c r="L34" s="25"/>
      <c r="M34" s="24"/>
      <c r="N34" s="24"/>
      <c r="O34" s="26"/>
      <c r="P34" s="26"/>
      <c r="Q34" s="26"/>
      <c r="R34" s="27"/>
    </row>
    <row r="35" spans="1:18" ht="6" customHeight="1" thickBot="1">
      <c r="A35" s="3"/>
      <c r="B35" s="24"/>
      <c r="C35" s="24"/>
      <c r="D35" s="25"/>
      <c r="E35" s="24"/>
      <c r="F35" s="25"/>
      <c r="G35" s="24"/>
      <c r="H35" s="25"/>
      <c r="I35" s="24"/>
      <c r="J35" s="24"/>
      <c r="K35" s="26"/>
      <c r="L35" s="25"/>
      <c r="M35" s="24"/>
      <c r="N35" s="24"/>
      <c r="O35" s="26"/>
      <c r="P35" s="26"/>
      <c r="Q35" s="26"/>
      <c r="R35" s="27"/>
    </row>
    <row r="36" spans="1:18" ht="20.25" customHeight="1" thickBot="1">
      <c r="A36" s="264"/>
      <c r="B36" s="219" t="s">
        <v>134</v>
      </c>
      <c r="C36" s="264"/>
      <c r="D36" s="290">
        <f t="shared" ref="D36:Q36" si="12">D24+D10</f>
        <v>47.1</v>
      </c>
      <c r="E36" s="264">
        <f t="shared" si="12"/>
        <v>47.67</v>
      </c>
      <c r="F36" s="290">
        <f t="shared" si="12"/>
        <v>201.5</v>
      </c>
      <c r="G36" s="264">
        <f t="shared" si="12"/>
        <v>1423.4299999999998</v>
      </c>
      <c r="H36" s="290">
        <f t="shared" si="12"/>
        <v>1.2120000000000002</v>
      </c>
      <c r="I36" s="264">
        <f t="shared" si="12"/>
        <v>60</v>
      </c>
      <c r="J36" s="290">
        <f t="shared" si="12"/>
        <v>10.889999999999999</v>
      </c>
      <c r="K36" s="264">
        <f t="shared" si="12"/>
        <v>803.01300000000003</v>
      </c>
      <c r="L36" s="290">
        <f t="shared" si="12"/>
        <v>410.14</v>
      </c>
      <c r="M36" s="264">
        <f t="shared" si="12"/>
        <v>618.13</v>
      </c>
      <c r="N36" s="290">
        <f t="shared" si="12"/>
        <v>211.3</v>
      </c>
      <c r="O36" s="264">
        <f t="shared" si="12"/>
        <v>11.659999999999998</v>
      </c>
      <c r="P36" s="290">
        <f t="shared" si="12"/>
        <v>3.59</v>
      </c>
      <c r="Q36" s="264">
        <f t="shared" si="12"/>
        <v>9.84</v>
      </c>
      <c r="R36" s="27"/>
    </row>
    <row r="37" spans="1:18" ht="20.25" customHeight="1" thickBot="1">
      <c r="A37" s="276"/>
      <c r="B37" s="238" t="s">
        <v>155</v>
      </c>
      <c r="C37" s="277"/>
      <c r="D37" s="291">
        <f>D33+D15</f>
        <v>52.879999999999995</v>
      </c>
      <c r="E37" s="291">
        <f t="shared" ref="E37:Q37" si="13">E33+E15</f>
        <v>52.53</v>
      </c>
      <c r="F37" s="291">
        <f t="shared" si="13"/>
        <v>223.01999999999998</v>
      </c>
      <c r="G37" s="291">
        <f t="shared" si="13"/>
        <v>1576.3700000000001</v>
      </c>
      <c r="H37" s="291">
        <f t="shared" si="13"/>
        <v>1.2920000000000003</v>
      </c>
      <c r="I37" s="291">
        <f t="shared" si="13"/>
        <v>70</v>
      </c>
      <c r="J37" s="291">
        <f t="shared" si="13"/>
        <v>11.889999999999997</v>
      </c>
      <c r="K37" s="291">
        <f t="shared" si="13"/>
        <v>813.81299999999999</v>
      </c>
      <c r="L37" s="291">
        <f t="shared" si="13"/>
        <v>432.53999999999996</v>
      </c>
      <c r="M37" s="291">
        <f t="shared" si="13"/>
        <v>639.5</v>
      </c>
      <c r="N37" s="291">
        <f t="shared" si="13"/>
        <v>216.8</v>
      </c>
      <c r="O37" s="291">
        <f t="shared" si="13"/>
        <v>11.76</v>
      </c>
      <c r="P37" s="291">
        <f t="shared" si="13"/>
        <v>3.6899999999999995</v>
      </c>
      <c r="Q37" s="291">
        <f t="shared" si="13"/>
        <v>10.040000000000001</v>
      </c>
      <c r="R37" s="27"/>
    </row>
    <row r="38" spans="1:18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77"/>
      <c r="P38" s="77"/>
      <c r="Q38" s="27"/>
      <c r="R38" s="27"/>
    </row>
    <row r="39" spans="1:18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</sheetData>
  <mergeCells count="10">
    <mergeCell ref="G4:G5"/>
    <mergeCell ref="H4:K4"/>
    <mergeCell ref="L4:Q4"/>
    <mergeCell ref="B38:N38"/>
    <mergeCell ref="A1:E1"/>
    <mergeCell ref="A2:E2"/>
    <mergeCell ref="A4:A5"/>
    <mergeCell ref="B4:B5"/>
    <mergeCell ref="C4:C5"/>
    <mergeCell ref="D4:F4"/>
  </mergeCells>
  <pageMargins left="0.70866141732283472" right="0.31496062992125984" top="0.55118110236220474" bottom="0.15748031496062992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титульный лист</vt:lpstr>
      <vt:lpstr>1 день</vt:lpstr>
      <vt:lpstr>2 день</vt:lpstr>
      <vt:lpstr>3 день</vt:lpstr>
      <vt:lpstr>4 день </vt:lpstr>
      <vt:lpstr>5 день</vt:lpstr>
      <vt:lpstr>6 день</vt:lpstr>
      <vt:lpstr>7 день</vt:lpstr>
      <vt:lpstr>8 день </vt:lpstr>
      <vt:lpstr>9  день </vt:lpstr>
      <vt:lpstr>10  день</vt:lpstr>
      <vt:lpstr>11 день</vt:lpstr>
      <vt:lpstr>12 день</vt:lpstr>
      <vt:lpstr>источники</vt:lpstr>
      <vt:lpstr>Б,ж,У с 7 до 11</vt:lpstr>
      <vt:lpstr>Б,ж,У с 11 лет</vt:lpstr>
      <vt:lpstr>'1 день'!Область_печати</vt:lpstr>
      <vt:lpstr>'10  день'!Область_печати</vt:lpstr>
      <vt:lpstr>'11 день'!Область_печати</vt:lpstr>
      <vt:lpstr>'12 день'!Область_печати</vt:lpstr>
      <vt:lpstr>'2 день'!Область_печати</vt:lpstr>
      <vt:lpstr>'3 день'!Область_печати</vt:lpstr>
      <vt:lpstr>'4 день '!Область_печати</vt:lpstr>
      <vt:lpstr>'5 день'!Область_печати</vt:lpstr>
      <vt:lpstr>'6 день'!Область_печати</vt:lpstr>
      <vt:lpstr>'7 день'!Область_печати</vt:lpstr>
      <vt:lpstr>'8 день '!Область_печати</vt:lpstr>
      <vt:lpstr>'9  день '!Область_печати</vt:lpstr>
      <vt:lpstr>'Б,ж,У с 11 лет'!Область_печати</vt:lpstr>
      <vt:lpstr>'Б,ж,У с 7 до 11'!Область_печати</vt:lpstr>
      <vt:lpstr>источники!Область_печати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2021-01-11T03:37:23Z</cp:lastPrinted>
  <dcterms:created xsi:type="dcterms:W3CDTF">2017-02-07T05:40:56Z</dcterms:created>
  <dcterms:modified xsi:type="dcterms:W3CDTF">2021-01-17T18:18:02Z</dcterms:modified>
</cp:coreProperties>
</file>