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FB07E61F-7C77-4A39-872A-0C36CA63129B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Лист2" sheetId="1" r:id="rId1"/>
    <sheet name="День 1, 2" sheetId="2" r:id="rId2"/>
    <sheet name="День 3, 4" sheetId="3" r:id="rId3"/>
    <sheet name="День 5, 6" sheetId="4" r:id="rId4"/>
    <sheet name="День 7,8" sheetId="5" r:id="rId5"/>
    <sheet name="День 9, 10" sheetId="6" r:id="rId6"/>
    <sheet name="День 11, 12" sheetId="7" r:id="rId7"/>
    <sheet name="День 13,14" sheetId="8" r:id="rId8"/>
    <sheet name="День 15,16" sheetId="9" r:id="rId9"/>
    <sheet name="День 17,18" sheetId="10" r:id="rId10"/>
    <sheet name="Б,Ж,У с 7-10 лет" sheetId="11" r:id="rId11"/>
    <sheet name="Б,Ж,У с 12 лет" sheetId="12" r:id="rId12"/>
    <sheet name="используемые источники" sheetId="13" r:id="rId13"/>
  </sheets>
  <calcPr calcId="191029"/>
</workbook>
</file>

<file path=xl/calcChain.xml><?xml version="1.0" encoding="utf-8"?>
<calcChain xmlns="http://schemas.openxmlformats.org/spreadsheetml/2006/main">
  <c r="V31" i="12" l="1"/>
  <c r="W31" i="12" s="1"/>
  <c r="U27" i="12"/>
  <c r="U19" i="12"/>
  <c r="E19" i="12"/>
  <c r="U17" i="12"/>
  <c r="M17" i="12"/>
  <c r="W10" i="12"/>
  <c r="V10" i="12"/>
  <c r="S6" i="12"/>
  <c r="W31" i="11"/>
  <c r="V31" i="11"/>
  <c r="U29" i="11"/>
  <c r="E29" i="11"/>
  <c r="T28" i="11"/>
  <c r="U27" i="11"/>
  <c r="O19" i="11"/>
  <c r="K19" i="11"/>
  <c r="T18" i="11"/>
  <c r="T17" i="11"/>
  <c r="S17" i="11"/>
  <c r="L17" i="11"/>
  <c r="W10" i="11"/>
  <c r="V10" i="11"/>
  <c r="I8" i="11"/>
  <c r="Q6" i="11"/>
  <c r="F86" i="10"/>
  <c r="U8" i="11" s="1"/>
  <c r="F85" i="10"/>
  <c r="U29" i="12" s="1"/>
  <c r="E85" i="10"/>
  <c r="U28" i="12" s="1"/>
  <c r="D85" i="10"/>
  <c r="D87" i="10" s="1"/>
  <c r="U6" i="12" s="1"/>
  <c r="G84" i="10"/>
  <c r="G83" i="10"/>
  <c r="G82" i="10"/>
  <c r="G81" i="10"/>
  <c r="G80" i="10"/>
  <c r="G79" i="10"/>
  <c r="G78" i="10"/>
  <c r="G85" i="10" s="1"/>
  <c r="F75" i="10"/>
  <c r="E75" i="10"/>
  <c r="U28" i="11" s="1"/>
  <c r="D75" i="10"/>
  <c r="D86" i="10" s="1"/>
  <c r="U6" i="11" s="1"/>
  <c r="G74" i="10"/>
  <c r="G73" i="10"/>
  <c r="G72" i="10"/>
  <c r="G71" i="10"/>
  <c r="G70" i="10"/>
  <c r="G69" i="10"/>
  <c r="G68" i="10"/>
  <c r="F65" i="10"/>
  <c r="E65" i="10"/>
  <c r="U18" i="12" s="1"/>
  <c r="D65" i="10"/>
  <c r="G64" i="10"/>
  <c r="G65" i="10" s="1"/>
  <c r="U20" i="12" s="1"/>
  <c r="G63" i="10"/>
  <c r="G62" i="10"/>
  <c r="G61" i="10"/>
  <c r="F57" i="10"/>
  <c r="U19" i="11" s="1"/>
  <c r="E57" i="10"/>
  <c r="U18" i="11" s="1"/>
  <c r="D57" i="10"/>
  <c r="U17" i="11" s="1"/>
  <c r="G56" i="10"/>
  <c r="G57" i="10" s="1"/>
  <c r="U20" i="11" s="1"/>
  <c r="G55" i="10"/>
  <c r="G54" i="10"/>
  <c r="G53" i="10"/>
  <c r="D41" i="10"/>
  <c r="T6" i="12" s="1"/>
  <c r="D40" i="10"/>
  <c r="T6" i="11" s="1"/>
  <c r="F39" i="10"/>
  <c r="F41" i="10" s="1"/>
  <c r="T8" i="12" s="1"/>
  <c r="E39" i="10"/>
  <c r="D39" i="10"/>
  <c r="T27" i="12" s="1"/>
  <c r="G38" i="10"/>
  <c r="G37" i="10"/>
  <c r="G36" i="10"/>
  <c r="G35" i="10"/>
  <c r="G34" i="10"/>
  <c r="G39" i="10" s="1"/>
  <c r="G33" i="10"/>
  <c r="G32" i="10"/>
  <c r="F30" i="10"/>
  <c r="E30" i="10"/>
  <c r="E40" i="10" s="1"/>
  <c r="T7" i="11" s="1"/>
  <c r="D30" i="10"/>
  <c r="T27" i="11" s="1"/>
  <c r="G29" i="10"/>
  <c r="G28" i="10"/>
  <c r="G27" i="10"/>
  <c r="G26" i="10"/>
  <c r="G25" i="10"/>
  <c r="G24" i="10"/>
  <c r="G30" i="10" s="1"/>
  <c r="G23" i="10"/>
  <c r="F21" i="10"/>
  <c r="E21" i="10"/>
  <c r="T18" i="12" s="1"/>
  <c r="D21" i="10"/>
  <c r="T17" i="12" s="1"/>
  <c r="G19" i="10"/>
  <c r="G18" i="10"/>
  <c r="G17" i="10"/>
  <c r="G16" i="10"/>
  <c r="G15" i="10"/>
  <c r="G21" i="10" s="1"/>
  <c r="F13" i="10"/>
  <c r="T19" i="11" s="1"/>
  <c r="E13" i="10"/>
  <c r="D13" i="10"/>
  <c r="G11" i="10"/>
  <c r="G10" i="10"/>
  <c r="G9" i="10"/>
  <c r="G8" i="10"/>
  <c r="G7" i="10"/>
  <c r="G13" i="10" s="1"/>
  <c r="T20" i="11" s="1"/>
  <c r="D85" i="9"/>
  <c r="D84" i="9"/>
  <c r="S6" i="11" s="1"/>
  <c r="F83" i="9"/>
  <c r="S29" i="12" s="1"/>
  <c r="E83" i="9"/>
  <c r="S28" i="12" s="1"/>
  <c r="D83" i="9"/>
  <c r="S27" i="12" s="1"/>
  <c r="G82" i="9"/>
  <c r="G81" i="9"/>
  <c r="G80" i="9"/>
  <c r="G79" i="9"/>
  <c r="G78" i="9"/>
  <c r="G83" i="9" s="1"/>
  <c r="G77" i="9"/>
  <c r="G76" i="9"/>
  <c r="F74" i="9"/>
  <c r="E74" i="9"/>
  <c r="S28" i="11" s="1"/>
  <c r="D74" i="9"/>
  <c r="S27" i="11" s="1"/>
  <c r="G73" i="9"/>
  <c r="G72" i="9"/>
  <c r="G71" i="9"/>
  <c r="G70" i="9"/>
  <c r="G69" i="9"/>
  <c r="G68" i="9"/>
  <c r="G74" i="9" s="1"/>
  <c r="S30" i="11" s="1"/>
  <c r="G67" i="9"/>
  <c r="F65" i="9"/>
  <c r="S19" i="12" s="1"/>
  <c r="E65" i="9"/>
  <c r="S18" i="12" s="1"/>
  <c r="D65" i="9"/>
  <c r="S17" i="12" s="1"/>
  <c r="G63" i="9"/>
  <c r="G61" i="9"/>
  <c r="G60" i="9"/>
  <c r="G59" i="9"/>
  <c r="F57" i="9"/>
  <c r="S19" i="11" s="1"/>
  <c r="E57" i="9"/>
  <c r="S18" i="11" s="1"/>
  <c r="D57" i="9"/>
  <c r="G55" i="9"/>
  <c r="G53" i="9"/>
  <c r="G52" i="9"/>
  <c r="G51" i="9"/>
  <c r="N41" i="9"/>
  <c r="O39" i="9"/>
  <c r="O41" i="9" s="1"/>
  <c r="N39" i="9"/>
  <c r="M39" i="9"/>
  <c r="G39" i="9"/>
  <c r="R30" i="12" s="1"/>
  <c r="F39" i="9"/>
  <c r="R29" i="12" s="1"/>
  <c r="E39" i="9"/>
  <c r="R28" i="12" s="1"/>
  <c r="D39" i="9"/>
  <c r="R27" i="12" s="1"/>
  <c r="P38" i="9"/>
  <c r="G38" i="9"/>
  <c r="P37" i="9"/>
  <c r="G37" i="9"/>
  <c r="P36" i="9"/>
  <c r="G36" i="9"/>
  <c r="P35" i="9"/>
  <c r="G35" i="9"/>
  <c r="P34" i="9"/>
  <c r="G34" i="9"/>
  <c r="P33" i="9"/>
  <c r="G33" i="9"/>
  <c r="P32" i="9"/>
  <c r="P39" i="9" s="1"/>
  <c r="G32" i="9"/>
  <c r="O30" i="9"/>
  <c r="O40" i="9" s="1"/>
  <c r="N30" i="9"/>
  <c r="N40" i="9" s="1"/>
  <c r="M30" i="9"/>
  <c r="F30" i="9"/>
  <c r="R29" i="11" s="1"/>
  <c r="E30" i="9"/>
  <c r="D30" i="9"/>
  <c r="R27" i="11" s="1"/>
  <c r="P29" i="9"/>
  <c r="G29" i="9"/>
  <c r="P28" i="9"/>
  <c r="G28" i="9"/>
  <c r="P27" i="9"/>
  <c r="G27" i="9"/>
  <c r="P26" i="9"/>
  <c r="G26" i="9"/>
  <c r="P25" i="9"/>
  <c r="G25" i="9"/>
  <c r="P24" i="9"/>
  <c r="G24" i="9"/>
  <c r="P23" i="9"/>
  <c r="P30" i="9" s="1"/>
  <c r="G23" i="9"/>
  <c r="G30" i="9" s="1"/>
  <c r="R30" i="11" s="1"/>
  <c r="O21" i="9"/>
  <c r="N21" i="9"/>
  <c r="M21" i="9"/>
  <c r="G21" i="9"/>
  <c r="R20" i="12" s="1"/>
  <c r="F21" i="9"/>
  <c r="R19" i="12" s="1"/>
  <c r="E21" i="9"/>
  <c r="R18" i="12" s="1"/>
  <c r="D21" i="9"/>
  <c r="R17" i="12" s="1"/>
  <c r="P19" i="9"/>
  <c r="G19" i="9"/>
  <c r="P17" i="9"/>
  <c r="G17" i="9"/>
  <c r="P16" i="9"/>
  <c r="P21" i="9" s="1"/>
  <c r="G16" i="9"/>
  <c r="P15" i="9"/>
  <c r="G15" i="9"/>
  <c r="O13" i="9"/>
  <c r="N13" i="9"/>
  <c r="M13" i="9"/>
  <c r="M40" i="9" s="1"/>
  <c r="G13" i="9"/>
  <c r="R20" i="11" s="1"/>
  <c r="F13" i="9"/>
  <c r="R19" i="11" s="1"/>
  <c r="E13" i="9"/>
  <c r="R18" i="11" s="1"/>
  <c r="D13" i="9"/>
  <c r="R17" i="11" s="1"/>
  <c r="P11" i="9"/>
  <c r="G11" i="9"/>
  <c r="P9" i="9"/>
  <c r="G9" i="9"/>
  <c r="P8" i="9"/>
  <c r="P13" i="9" s="1"/>
  <c r="G8" i="9"/>
  <c r="P7" i="9"/>
  <c r="G7" i="9"/>
  <c r="D84" i="8"/>
  <c r="F83" i="8"/>
  <c r="Q29" i="12" s="1"/>
  <c r="E83" i="8"/>
  <c r="Q28" i="12" s="1"/>
  <c r="D83" i="8"/>
  <c r="Q27" i="12" s="1"/>
  <c r="G82" i="8"/>
  <c r="G81" i="8"/>
  <c r="G80" i="8"/>
  <c r="G79" i="8"/>
  <c r="G78" i="8"/>
  <c r="G83" i="8" s="1"/>
  <c r="G77" i="8"/>
  <c r="G76" i="8"/>
  <c r="F74" i="8"/>
  <c r="E74" i="8"/>
  <c r="Q28" i="11" s="1"/>
  <c r="D74" i="8"/>
  <c r="Q27" i="11" s="1"/>
  <c r="G73" i="8"/>
  <c r="G72" i="8"/>
  <c r="G71" i="8"/>
  <c r="G70" i="8"/>
  <c r="G69" i="8"/>
  <c r="G68" i="8"/>
  <c r="G74" i="8" s="1"/>
  <c r="Q30" i="11" s="1"/>
  <c r="G67" i="8"/>
  <c r="F65" i="8"/>
  <c r="Q19" i="12" s="1"/>
  <c r="E65" i="8"/>
  <c r="Q18" i="12" s="1"/>
  <c r="D65" i="8"/>
  <c r="Q17" i="12" s="1"/>
  <c r="G63" i="8"/>
  <c r="G62" i="8"/>
  <c r="G60" i="8"/>
  <c r="G59" i="8"/>
  <c r="G65" i="8" s="1"/>
  <c r="Q20" i="12" s="1"/>
  <c r="F57" i="8"/>
  <c r="Q19" i="11" s="1"/>
  <c r="E57" i="8"/>
  <c r="Q18" i="11" s="1"/>
  <c r="D57" i="8"/>
  <c r="Q17" i="11" s="1"/>
  <c r="G55" i="8"/>
  <c r="G54" i="8"/>
  <c r="G52" i="8"/>
  <c r="G51" i="8"/>
  <c r="F40" i="8"/>
  <c r="P8" i="11" s="1"/>
  <c r="E40" i="8"/>
  <c r="P7" i="11" s="1"/>
  <c r="F39" i="8"/>
  <c r="P29" i="12" s="1"/>
  <c r="E39" i="8"/>
  <c r="P28" i="12" s="1"/>
  <c r="D39" i="8"/>
  <c r="P27" i="12" s="1"/>
  <c r="G38" i="8"/>
  <c r="G37" i="8"/>
  <c r="G36" i="8"/>
  <c r="G35" i="8"/>
  <c r="G34" i="8"/>
  <c r="G33" i="8"/>
  <c r="G32" i="8"/>
  <c r="G39" i="8" s="1"/>
  <c r="F30" i="8"/>
  <c r="P29" i="11" s="1"/>
  <c r="E30" i="8"/>
  <c r="P28" i="11" s="1"/>
  <c r="D30" i="8"/>
  <c r="G29" i="8"/>
  <c r="G28" i="8"/>
  <c r="G27" i="8"/>
  <c r="G26" i="8"/>
  <c r="G25" i="8"/>
  <c r="G24" i="8"/>
  <c r="G23" i="8"/>
  <c r="G30" i="8" s="1"/>
  <c r="F21" i="8"/>
  <c r="P19" i="12" s="1"/>
  <c r="E21" i="8"/>
  <c r="P18" i="12" s="1"/>
  <c r="D21" i="8"/>
  <c r="P17" i="12" s="1"/>
  <c r="G18" i="8"/>
  <c r="G21" i="8" s="1"/>
  <c r="P20" i="12" s="1"/>
  <c r="G17" i="8"/>
  <c r="G16" i="8"/>
  <c r="G15" i="8"/>
  <c r="F13" i="8"/>
  <c r="P19" i="11" s="1"/>
  <c r="E13" i="8"/>
  <c r="P18" i="11" s="1"/>
  <c r="D13" i="8"/>
  <c r="P17" i="11" s="1"/>
  <c r="G10" i="8"/>
  <c r="G13" i="8" s="1"/>
  <c r="P20" i="11" s="1"/>
  <c r="G9" i="8"/>
  <c r="G8" i="8"/>
  <c r="G7" i="8"/>
  <c r="F83" i="7"/>
  <c r="O29" i="12" s="1"/>
  <c r="E83" i="7"/>
  <c r="O28" i="12" s="1"/>
  <c r="D83" i="7"/>
  <c r="O27" i="12" s="1"/>
  <c r="G82" i="7"/>
  <c r="G81" i="7"/>
  <c r="G80" i="7"/>
  <c r="G79" i="7"/>
  <c r="G78" i="7"/>
  <c r="G83" i="7" s="1"/>
  <c r="G77" i="7"/>
  <c r="G76" i="7"/>
  <c r="F74" i="7"/>
  <c r="E74" i="7"/>
  <c r="O28" i="11" s="1"/>
  <c r="D74" i="7"/>
  <c r="O27" i="11" s="1"/>
  <c r="G73" i="7"/>
  <c r="G72" i="7"/>
  <c r="G71" i="7"/>
  <c r="G70" i="7"/>
  <c r="G69" i="7"/>
  <c r="G68" i="7"/>
  <c r="G74" i="7" s="1"/>
  <c r="O30" i="11" s="1"/>
  <c r="G67" i="7"/>
  <c r="F65" i="7"/>
  <c r="O19" i="12" s="1"/>
  <c r="E65" i="7"/>
  <c r="O18" i="12" s="1"/>
  <c r="D65" i="7"/>
  <c r="O17" i="12" s="1"/>
  <c r="G64" i="7"/>
  <c r="G63" i="7"/>
  <c r="G62" i="7"/>
  <c r="G61" i="7"/>
  <c r="G60" i="7"/>
  <c r="G59" i="7"/>
  <c r="G65" i="7" s="1"/>
  <c r="O20" i="12" s="1"/>
  <c r="F57" i="7"/>
  <c r="E57" i="7"/>
  <c r="O18" i="11" s="1"/>
  <c r="D57" i="7"/>
  <c r="O17" i="11" s="1"/>
  <c r="G56" i="7"/>
  <c r="G55" i="7"/>
  <c r="G54" i="7"/>
  <c r="G53" i="7"/>
  <c r="G52" i="7"/>
  <c r="G57" i="7" s="1"/>
  <c r="O20" i="11" s="1"/>
  <c r="G51" i="7"/>
  <c r="E41" i="7"/>
  <c r="N7" i="12" s="1"/>
  <c r="E40" i="7"/>
  <c r="N7" i="11" s="1"/>
  <c r="F39" i="7"/>
  <c r="N29" i="12" s="1"/>
  <c r="E39" i="7"/>
  <c r="N28" i="12" s="1"/>
  <c r="D39" i="7"/>
  <c r="N27" i="12" s="1"/>
  <c r="G38" i="7"/>
  <c r="G37" i="7"/>
  <c r="G36" i="7"/>
  <c r="G35" i="7"/>
  <c r="G34" i="7"/>
  <c r="G33" i="7"/>
  <c r="G32" i="7"/>
  <c r="F30" i="7"/>
  <c r="N29" i="11" s="1"/>
  <c r="E30" i="7"/>
  <c r="N28" i="11" s="1"/>
  <c r="D30" i="7"/>
  <c r="G29" i="7"/>
  <c r="G28" i="7"/>
  <c r="G27" i="7"/>
  <c r="G26" i="7"/>
  <c r="G25" i="7"/>
  <c r="G24" i="7"/>
  <c r="G23" i="7"/>
  <c r="G30" i="7" s="1"/>
  <c r="F21" i="7"/>
  <c r="N19" i="12" s="1"/>
  <c r="E21" i="7"/>
  <c r="N18" i="12" s="1"/>
  <c r="D21" i="7"/>
  <c r="N17" i="12" s="1"/>
  <c r="G18" i="7"/>
  <c r="G21" i="7" s="1"/>
  <c r="N20" i="12" s="1"/>
  <c r="G17" i="7"/>
  <c r="G15" i="7"/>
  <c r="F13" i="7"/>
  <c r="E13" i="7"/>
  <c r="N18" i="11" s="1"/>
  <c r="D13" i="7"/>
  <c r="N17" i="11" s="1"/>
  <c r="G10" i="7"/>
  <c r="G9" i="7"/>
  <c r="G13" i="7" s="1"/>
  <c r="N20" i="11" s="1"/>
  <c r="G7" i="7"/>
  <c r="F84" i="6"/>
  <c r="E84" i="6"/>
  <c r="F83" i="6"/>
  <c r="M29" i="12" s="1"/>
  <c r="E83" i="6"/>
  <c r="M28" i="12" s="1"/>
  <c r="D83" i="6"/>
  <c r="D85" i="6" s="1"/>
  <c r="M6" i="12" s="1"/>
  <c r="G82" i="6"/>
  <c r="G81" i="6"/>
  <c r="G80" i="6"/>
  <c r="G79" i="6"/>
  <c r="G78" i="6"/>
  <c r="G77" i="6"/>
  <c r="G76" i="6"/>
  <c r="G83" i="6" s="1"/>
  <c r="F74" i="6"/>
  <c r="M29" i="11" s="1"/>
  <c r="E74" i="6"/>
  <c r="M28" i="11" s="1"/>
  <c r="D74" i="6"/>
  <c r="G73" i="6"/>
  <c r="G72" i="6"/>
  <c r="G71" i="6"/>
  <c r="G70" i="6"/>
  <c r="G69" i="6"/>
  <c r="G68" i="6"/>
  <c r="G67" i="6"/>
  <c r="G74" i="6" s="1"/>
  <c r="F65" i="6"/>
  <c r="M19" i="12" s="1"/>
  <c r="E65" i="6"/>
  <c r="M18" i="12" s="1"/>
  <c r="D65" i="6"/>
  <c r="G63" i="6"/>
  <c r="G62" i="6"/>
  <c r="G61" i="6"/>
  <c r="G60" i="6"/>
  <c r="G59" i="6"/>
  <c r="G65" i="6" s="1"/>
  <c r="M20" i="12" s="1"/>
  <c r="F57" i="6"/>
  <c r="M19" i="11" s="1"/>
  <c r="E57" i="6"/>
  <c r="M18" i="11" s="1"/>
  <c r="D57" i="6"/>
  <c r="M17" i="11" s="1"/>
  <c r="G55" i="6"/>
  <c r="G54" i="6"/>
  <c r="G53" i="6"/>
  <c r="G52" i="6"/>
  <c r="G51" i="6"/>
  <c r="E41" i="6"/>
  <c r="L7" i="12" s="1"/>
  <c r="O40" i="6"/>
  <c r="N40" i="6"/>
  <c r="F40" i="6"/>
  <c r="L8" i="11" s="1"/>
  <c r="E40" i="6"/>
  <c r="L7" i="11" s="1"/>
  <c r="O39" i="6"/>
  <c r="O41" i="6" s="1"/>
  <c r="N39" i="6"/>
  <c r="M39" i="6"/>
  <c r="M41" i="6" s="1"/>
  <c r="F39" i="6"/>
  <c r="L29" i="12" s="1"/>
  <c r="E39" i="6"/>
  <c r="L28" i="12" s="1"/>
  <c r="D39" i="6"/>
  <c r="L27" i="12" s="1"/>
  <c r="P38" i="6"/>
  <c r="G38" i="6"/>
  <c r="P37" i="6"/>
  <c r="G37" i="6"/>
  <c r="P36" i="6"/>
  <c r="G36" i="6"/>
  <c r="P35" i="6"/>
  <c r="G35" i="6"/>
  <c r="P34" i="6"/>
  <c r="G34" i="6"/>
  <c r="P33" i="6"/>
  <c r="G33" i="6"/>
  <c r="P32" i="6"/>
  <c r="P39" i="6" s="1"/>
  <c r="G32" i="6"/>
  <c r="G39" i="6" s="1"/>
  <c r="O30" i="6"/>
  <c r="N30" i="6"/>
  <c r="M30" i="6"/>
  <c r="M40" i="6" s="1"/>
  <c r="G30" i="6"/>
  <c r="F30" i="6"/>
  <c r="L29" i="11" s="1"/>
  <c r="E30" i="6"/>
  <c r="L28" i="11" s="1"/>
  <c r="D30" i="6"/>
  <c r="L27" i="11" s="1"/>
  <c r="P29" i="6"/>
  <c r="G29" i="6"/>
  <c r="P28" i="6"/>
  <c r="G28" i="6"/>
  <c r="P27" i="6"/>
  <c r="G27" i="6"/>
  <c r="P26" i="6"/>
  <c r="G26" i="6"/>
  <c r="P25" i="6"/>
  <c r="G25" i="6"/>
  <c r="P24" i="6"/>
  <c r="G24" i="6"/>
  <c r="P23" i="6"/>
  <c r="P30" i="6" s="1"/>
  <c r="P40" i="6" s="1"/>
  <c r="G23" i="6"/>
  <c r="O21" i="6"/>
  <c r="N21" i="6"/>
  <c r="N41" i="6" s="1"/>
  <c r="M21" i="6"/>
  <c r="F21" i="6"/>
  <c r="L19" i="12" s="1"/>
  <c r="E21" i="6"/>
  <c r="L18" i="12" s="1"/>
  <c r="D21" i="6"/>
  <c r="L17" i="12" s="1"/>
  <c r="P19" i="6"/>
  <c r="G19" i="6"/>
  <c r="P18" i="6"/>
  <c r="G18" i="6"/>
  <c r="P17" i="6"/>
  <c r="G17" i="6"/>
  <c r="P16" i="6"/>
  <c r="G16" i="6"/>
  <c r="P15" i="6"/>
  <c r="G15" i="6"/>
  <c r="G21" i="6" s="1"/>
  <c r="L20" i="12" s="1"/>
  <c r="O13" i="6"/>
  <c r="N13" i="6"/>
  <c r="M13" i="6"/>
  <c r="G13" i="6"/>
  <c r="L20" i="11" s="1"/>
  <c r="F13" i="6"/>
  <c r="L19" i="11" s="1"/>
  <c r="E13" i="6"/>
  <c r="L18" i="11" s="1"/>
  <c r="D13" i="6"/>
  <c r="P11" i="6"/>
  <c r="G11" i="6"/>
  <c r="P10" i="6"/>
  <c r="G10" i="6"/>
  <c r="P9" i="6"/>
  <c r="G9" i="6"/>
  <c r="P8" i="6"/>
  <c r="G8" i="6"/>
  <c r="P7" i="6"/>
  <c r="P13" i="6" s="1"/>
  <c r="G7" i="6"/>
  <c r="F85" i="5"/>
  <c r="K29" i="12" s="1"/>
  <c r="E85" i="5"/>
  <c r="K28" i="12" s="1"/>
  <c r="D85" i="5"/>
  <c r="K27" i="12" s="1"/>
  <c r="G84" i="5"/>
  <c r="G83" i="5"/>
  <c r="G82" i="5"/>
  <c r="G81" i="5"/>
  <c r="G80" i="5"/>
  <c r="G79" i="5"/>
  <c r="G78" i="5"/>
  <c r="G77" i="5"/>
  <c r="F75" i="5"/>
  <c r="K29" i="11" s="1"/>
  <c r="E75" i="5"/>
  <c r="K28" i="11" s="1"/>
  <c r="D75" i="5"/>
  <c r="K27" i="11" s="1"/>
  <c r="G74" i="5"/>
  <c r="G73" i="5"/>
  <c r="G72" i="5"/>
  <c r="G71" i="5"/>
  <c r="G70" i="5"/>
  <c r="G69" i="5"/>
  <c r="G68" i="5"/>
  <c r="G67" i="5"/>
  <c r="G75" i="5" s="1"/>
  <c r="F65" i="5"/>
  <c r="K19" i="12" s="1"/>
  <c r="E65" i="5"/>
  <c r="K18" i="12" s="1"/>
  <c r="D65" i="5"/>
  <c r="K17" i="12" s="1"/>
  <c r="G64" i="5"/>
  <c r="G61" i="5"/>
  <c r="G65" i="5" s="1"/>
  <c r="K20" i="12" s="1"/>
  <c r="F58" i="5"/>
  <c r="E58" i="5"/>
  <c r="K18" i="11" s="1"/>
  <c r="D58" i="5"/>
  <c r="K17" i="11" s="1"/>
  <c r="G57" i="5"/>
  <c r="G58" i="5" s="1"/>
  <c r="K20" i="11" s="1"/>
  <c r="G54" i="5"/>
  <c r="F40" i="5"/>
  <c r="J8" i="11" s="1"/>
  <c r="E40" i="5"/>
  <c r="J7" i="11" s="1"/>
  <c r="F39" i="5"/>
  <c r="J29" i="12" s="1"/>
  <c r="E39" i="5"/>
  <c r="J28" i="12" s="1"/>
  <c r="D39" i="5"/>
  <c r="J27" i="12" s="1"/>
  <c r="G37" i="5"/>
  <c r="G36" i="5"/>
  <c r="G35" i="5"/>
  <c r="G34" i="5"/>
  <c r="G33" i="5"/>
  <c r="G32" i="5"/>
  <c r="F30" i="5"/>
  <c r="J29" i="11" s="1"/>
  <c r="E30" i="5"/>
  <c r="J28" i="11" s="1"/>
  <c r="D30" i="5"/>
  <c r="J27" i="11" s="1"/>
  <c r="G28" i="5"/>
  <c r="G27" i="5"/>
  <c r="G26" i="5"/>
  <c r="G25" i="5"/>
  <c r="G24" i="5"/>
  <c r="G30" i="5" s="1"/>
  <c r="G23" i="5"/>
  <c r="F21" i="5"/>
  <c r="J19" i="12" s="1"/>
  <c r="E21" i="5"/>
  <c r="J18" i="12" s="1"/>
  <c r="D21" i="5"/>
  <c r="J17" i="12" s="1"/>
  <c r="G20" i="5"/>
  <c r="G19" i="5"/>
  <c r="G18" i="5"/>
  <c r="G17" i="5"/>
  <c r="G16" i="5"/>
  <c r="G15" i="5"/>
  <c r="F13" i="5"/>
  <c r="J19" i="11" s="1"/>
  <c r="E13" i="5"/>
  <c r="J18" i="11" s="1"/>
  <c r="D13" i="5"/>
  <c r="J17" i="11" s="1"/>
  <c r="G12" i="5"/>
  <c r="G11" i="5"/>
  <c r="G10" i="5"/>
  <c r="G9" i="5"/>
  <c r="G8" i="5"/>
  <c r="G13" i="5" s="1"/>
  <c r="J20" i="11" s="1"/>
  <c r="G7" i="5"/>
  <c r="F80" i="4"/>
  <c r="E80" i="4"/>
  <c r="I7" i="11" s="1"/>
  <c r="F79" i="4"/>
  <c r="I29" i="12" s="1"/>
  <c r="E79" i="4"/>
  <c r="I28" i="12" s="1"/>
  <c r="D79" i="4"/>
  <c r="I27" i="12" s="1"/>
  <c r="G78" i="4"/>
  <c r="G77" i="4"/>
  <c r="G76" i="4"/>
  <c r="G75" i="4"/>
  <c r="G74" i="4"/>
  <c r="G73" i="4"/>
  <c r="G72" i="4"/>
  <c r="G79" i="4" s="1"/>
  <c r="F70" i="4"/>
  <c r="I29" i="11" s="1"/>
  <c r="E70" i="4"/>
  <c r="I28" i="11" s="1"/>
  <c r="D70" i="4"/>
  <c r="G69" i="4"/>
  <c r="G68" i="4"/>
  <c r="G67" i="4"/>
  <c r="G66" i="4"/>
  <c r="G65" i="4"/>
  <c r="G64" i="4"/>
  <c r="G63" i="4"/>
  <c r="F61" i="4"/>
  <c r="I19" i="12" s="1"/>
  <c r="E61" i="4"/>
  <c r="I18" i="12" s="1"/>
  <c r="D61" i="4"/>
  <c r="I17" i="12" s="1"/>
  <c r="G60" i="4"/>
  <c r="G59" i="4"/>
  <c r="G58" i="4"/>
  <c r="G57" i="4"/>
  <c r="G56" i="4"/>
  <c r="G61" i="4" s="1"/>
  <c r="I20" i="12" s="1"/>
  <c r="F54" i="4"/>
  <c r="I19" i="11" s="1"/>
  <c r="E54" i="4"/>
  <c r="I18" i="11" s="1"/>
  <c r="D54" i="4"/>
  <c r="I17" i="11" s="1"/>
  <c r="G53" i="4"/>
  <c r="G52" i="4"/>
  <c r="G51" i="4"/>
  <c r="G50" i="4"/>
  <c r="G49" i="4"/>
  <c r="G54" i="4" s="1"/>
  <c r="I20" i="11" s="1"/>
  <c r="F38" i="4"/>
  <c r="H8" i="11" s="1"/>
  <c r="E38" i="4"/>
  <c r="H7" i="11" s="1"/>
  <c r="F37" i="4"/>
  <c r="H29" i="12" s="1"/>
  <c r="E37" i="4"/>
  <c r="H28" i="12" s="1"/>
  <c r="D37" i="4"/>
  <c r="H27" i="12" s="1"/>
  <c r="G36" i="4"/>
  <c r="G35" i="4"/>
  <c r="G34" i="4"/>
  <c r="G33" i="4"/>
  <c r="G32" i="4"/>
  <c r="G31" i="4"/>
  <c r="G30" i="4"/>
  <c r="G37" i="4" s="1"/>
  <c r="F28" i="4"/>
  <c r="H29" i="11" s="1"/>
  <c r="E28" i="4"/>
  <c r="H28" i="11" s="1"/>
  <c r="D28" i="4"/>
  <c r="G27" i="4"/>
  <c r="G26" i="4"/>
  <c r="G25" i="4"/>
  <c r="G24" i="4"/>
  <c r="G23" i="4"/>
  <c r="G22" i="4"/>
  <c r="G21" i="4"/>
  <c r="F19" i="4"/>
  <c r="H19" i="12" s="1"/>
  <c r="E19" i="4"/>
  <c r="H18" i="12" s="1"/>
  <c r="D19" i="4"/>
  <c r="H17" i="12" s="1"/>
  <c r="G18" i="4"/>
  <c r="G19" i="4" s="1"/>
  <c r="H20" i="12" s="1"/>
  <c r="G16" i="4"/>
  <c r="G15" i="4"/>
  <c r="G14" i="4"/>
  <c r="F12" i="4"/>
  <c r="H19" i="11" s="1"/>
  <c r="E12" i="4"/>
  <c r="H18" i="11" s="1"/>
  <c r="D12" i="4"/>
  <c r="H17" i="11" s="1"/>
  <c r="G11" i="4"/>
  <c r="G12" i="4" s="1"/>
  <c r="H20" i="11" s="1"/>
  <c r="G9" i="4"/>
  <c r="G8" i="4"/>
  <c r="G7" i="4"/>
  <c r="L79" i="3"/>
  <c r="G79" i="3"/>
  <c r="G9" i="11" s="1"/>
  <c r="D79" i="3"/>
  <c r="G6" i="11" s="1"/>
  <c r="N78" i="3"/>
  <c r="N80" i="3" s="1"/>
  <c r="M78" i="3"/>
  <c r="M80" i="3" s="1"/>
  <c r="L78" i="3"/>
  <c r="L80" i="3" s="1"/>
  <c r="G78" i="3"/>
  <c r="G30" i="12" s="1"/>
  <c r="F78" i="3"/>
  <c r="G29" i="12" s="1"/>
  <c r="E78" i="3"/>
  <c r="G28" i="12" s="1"/>
  <c r="D78" i="3"/>
  <c r="D80" i="3" s="1"/>
  <c r="O77" i="3"/>
  <c r="G77" i="3"/>
  <c r="O76" i="3"/>
  <c r="G76" i="3"/>
  <c r="O75" i="3"/>
  <c r="G75" i="3"/>
  <c r="O74" i="3"/>
  <c r="G74" i="3"/>
  <c r="O73" i="3"/>
  <c r="G73" i="3"/>
  <c r="O72" i="3"/>
  <c r="G72" i="3"/>
  <c r="O71" i="3"/>
  <c r="O78" i="3" s="1"/>
  <c r="G71" i="3"/>
  <c r="N69" i="3"/>
  <c r="N79" i="3" s="1"/>
  <c r="M69" i="3"/>
  <c r="L69" i="3"/>
  <c r="F69" i="3"/>
  <c r="G29" i="11" s="1"/>
  <c r="E69" i="3"/>
  <c r="D69" i="3"/>
  <c r="G27" i="11" s="1"/>
  <c r="O68" i="3"/>
  <c r="G68" i="3"/>
  <c r="O67" i="3"/>
  <c r="G67" i="3"/>
  <c r="O66" i="3"/>
  <c r="G66" i="3"/>
  <c r="O65" i="3"/>
  <c r="G65" i="3"/>
  <c r="O64" i="3"/>
  <c r="G64" i="3"/>
  <c r="O63" i="3"/>
  <c r="G63" i="3"/>
  <c r="O62" i="3"/>
  <c r="G62" i="3"/>
  <c r="G69" i="3" s="1"/>
  <c r="G30" i="11" s="1"/>
  <c r="N60" i="3"/>
  <c r="M60" i="3"/>
  <c r="L60" i="3"/>
  <c r="G60" i="3"/>
  <c r="G20" i="12" s="1"/>
  <c r="F60" i="3"/>
  <c r="G19" i="12" s="1"/>
  <c r="E60" i="3"/>
  <c r="G18" i="12" s="1"/>
  <c r="D60" i="3"/>
  <c r="G17" i="12" s="1"/>
  <c r="O59" i="3"/>
  <c r="G59" i="3"/>
  <c r="O58" i="3"/>
  <c r="G58" i="3"/>
  <c r="O57" i="3"/>
  <c r="G57" i="3"/>
  <c r="O56" i="3"/>
  <c r="G56" i="3"/>
  <c r="O55" i="3"/>
  <c r="O60" i="3" s="1"/>
  <c r="G55" i="3"/>
  <c r="N53" i="3"/>
  <c r="M53" i="3"/>
  <c r="L53" i="3"/>
  <c r="F53" i="3"/>
  <c r="G19" i="11" s="1"/>
  <c r="E53" i="3"/>
  <c r="G18" i="11" s="1"/>
  <c r="D53" i="3"/>
  <c r="G17" i="11" s="1"/>
  <c r="O52" i="3"/>
  <c r="G52" i="3"/>
  <c r="O51" i="3"/>
  <c r="G51" i="3"/>
  <c r="O50" i="3"/>
  <c r="G50" i="3"/>
  <c r="O49" i="3"/>
  <c r="G49" i="3"/>
  <c r="O48" i="3"/>
  <c r="O53" i="3" s="1"/>
  <c r="G48" i="3"/>
  <c r="G53" i="3" s="1"/>
  <c r="G20" i="11" s="1"/>
  <c r="D38" i="3"/>
  <c r="F6" i="11" s="1"/>
  <c r="F37" i="3"/>
  <c r="F29" i="12" s="1"/>
  <c r="E37" i="3"/>
  <c r="F28" i="12" s="1"/>
  <c r="D37" i="3"/>
  <c r="F27" i="12" s="1"/>
  <c r="G36" i="3"/>
  <c r="G35" i="3"/>
  <c r="G34" i="3"/>
  <c r="G33" i="3"/>
  <c r="G32" i="3"/>
  <c r="G37" i="3" s="1"/>
  <c r="G31" i="3"/>
  <c r="G30" i="3"/>
  <c r="F28" i="3"/>
  <c r="E28" i="3"/>
  <c r="F28" i="11" s="1"/>
  <c r="D28" i="3"/>
  <c r="F27" i="11" s="1"/>
  <c r="G27" i="3"/>
  <c r="G26" i="3"/>
  <c r="G25" i="3"/>
  <c r="G24" i="3"/>
  <c r="G23" i="3"/>
  <c r="G22" i="3"/>
  <c r="G28" i="3" s="1"/>
  <c r="F30" i="11" s="1"/>
  <c r="G21" i="3"/>
  <c r="F19" i="3"/>
  <c r="F19" i="12" s="1"/>
  <c r="E19" i="3"/>
  <c r="F18" i="12" s="1"/>
  <c r="D19" i="3"/>
  <c r="F17" i="12" s="1"/>
  <c r="G18" i="3"/>
  <c r="G17" i="3"/>
  <c r="G15" i="3"/>
  <c r="G14" i="3"/>
  <c r="G19" i="3" s="1"/>
  <c r="F20" i="12" s="1"/>
  <c r="F12" i="3"/>
  <c r="F19" i="11" s="1"/>
  <c r="E12" i="3"/>
  <c r="F18" i="11" s="1"/>
  <c r="D12" i="3"/>
  <c r="F17" i="11" s="1"/>
  <c r="G11" i="3"/>
  <c r="G10" i="3"/>
  <c r="G8" i="3"/>
  <c r="G7" i="3"/>
  <c r="G12" i="3" s="1"/>
  <c r="F20" i="11" s="1"/>
  <c r="F95" i="2"/>
  <c r="E8" i="11" s="1"/>
  <c r="E95" i="2"/>
  <c r="E7" i="11" s="1"/>
  <c r="F92" i="2"/>
  <c r="E29" i="12" s="1"/>
  <c r="E92" i="2"/>
  <c r="E28" i="12" s="1"/>
  <c r="D92" i="2"/>
  <c r="D96" i="2" s="1"/>
  <c r="E6" i="12" s="1"/>
  <c r="G91" i="2"/>
  <c r="G90" i="2"/>
  <c r="G89" i="2"/>
  <c r="G88" i="2"/>
  <c r="G87" i="2"/>
  <c r="G86" i="2"/>
  <c r="G85" i="2"/>
  <c r="G92" i="2" s="1"/>
  <c r="F83" i="2"/>
  <c r="E83" i="2"/>
  <c r="E28" i="11" s="1"/>
  <c r="D83" i="2"/>
  <c r="G82" i="2"/>
  <c r="G81" i="2"/>
  <c r="G80" i="2"/>
  <c r="G79" i="2"/>
  <c r="G78" i="2"/>
  <c r="G77" i="2"/>
  <c r="G76" i="2"/>
  <c r="F74" i="2"/>
  <c r="E74" i="2"/>
  <c r="E18" i="12" s="1"/>
  <c r="D74" i="2"/>
  <c r="E17" i="12" s="1"/>
  <c r="G73" i="2"/>
  <c r="G74" i="2" s="1"/>
  <c r="E20" i="12" s="1"/>
  <c r="G72" i="2"/>
  <c r="G71" i="2"/>
  <c r="G70" i="2"/>
  <c r="F68" i="2"/>
  <c r="E19" i="11" s="1"/>
  <c r="E68" i="2"/>
  <c r="E18" i="11" s="1"/>
  <c r="D68" i="2"/>
  <c r="E17" i="11" s="1"/>
  <c r="G66" i="2"/>
  <c r="G68" i="2" s="1"/>
  <c r="E20" i="11" s="1"/>
  <c r="G65" i="2"/>
  <c r="G64" i="2"/>
  <c r="G63" i="2"/>
  <c r="F47" i="2"/>
  <c r="D29" i="12" s="1"/>
  <c r="E47" i="2"/>
  <c r="D28" i="12" s="1"/>
  <c r="D47" i="2"/>
  <c r="D27" i="12" s="1"/>
  <c r="G46" i="2"/>
  <c r="G45" i="2"/>
  <c r="G44" i="2"/>
  <c r="G43" i="2"/>
  <c r="G41" i="2"/>
  <c r="G47" i="2" s="1"/>
  <c r="G40" i="2"/>
  <c r="G39" i="2"/>
  <c r="F37" i="2"/>
  <c r="E37" i="2"/>
  <c r="D28" i="11" s="1"/>
  <c r="D37" i="2"/>
  <c r="D27" i="11" s="1"/>
  <c r="G32" i="2"/>
  <c r="G31" i="2"/>
  <c r="G30" i="2"/>
  <c r="G28" i="2"/>
  <c r="G27" i="2"/>
  <c r="G26" i="2"/>
  <c r="F24" i="2"/>
  <c r="D19" i="12" s="1"/>
  <c r="E24" i="2"/>
  <c r="D18" i="12" s="1"/>
  <c r="D24" i="2"/>
  <c r="D17" i="12" s="1"/>
  <c r="V17" i="12" s="1"/>
  <c r="W17" i="12" s="1"/>
  <c r="G22" i="2"/>
  <c r="G21" i="2"/>
  <c r="G20" i="2"/>
  <c r="G19" i="2"/>
  <c r="G24" i="2" s="1"/>
  <c r="D20" i="12" s="1"/>
  <c r="F17" i="2"/>
  <c r="D19" i="11" s="1"/>
  <c r="E17" i="2"/>
  <c r="D18" i="11" s="1"/>
  <c r="D17" i="2"/>
  <c r="G10" i="2"/>
  <c r="G9" i="2"/>
  <c r="G8" i="2"/>
  <c r="G7" i="2"/>
  <c r="G17" i="2" s="1"/>
  <c r="D20" i="11" s="1"/>
  <c r="Q30" i="12" l="1"/>
  <c r="G85" i="8"/>
  <c r="Q9" i="12" s="1"/>
  <c r="P40" i="9"/>
  <c r="D30" i="12"/>
  <c r="G49" i="2"/>
  <c r="D9" i="12" s="1"/>
  <c r="F30" i="12"/>
  <c r="G39" i="3"/>
  <c r="F9" i="12" s="1"/>
  <c r="P41" i="9"/>
  <c r="O80" i="3"/>
  <c r="J30" i="11"/>
  <c r="G40" i="5"/>
  <c r="J9" i="11" s="1"/>
  <c r="O30" i="12"/>
  <c r="G85" i="7"/>
  <c r="O9" i="12" s="1"/>
  <c r="E30" i="12"/>
  <c r="G96" i="2"/>
  <c r="E9" i="12" s="1"/>
  <c r="E96" i="2"/>
  <c r="E7" i="12" s="1"/>
  <c r="M30" i="12"/>
  <c r="G85" i="6"/>
  <c r="M9" i="12" s="1"/>
  <c r="G39" i="7"/>
  <c r="O29" i="11"/>
  <c r="F84" i="7"/>
  <c r="O8" i="11" s="1"/>
  <c r="G84" i="7"/>
  <c r="O9" i="11" s="1"/>
  <c r="P30" i="12"/>
  <c r="G41" i="8"/>
  <c r="P9" i="12" s="1"/>
  <c r="E41" i="8"/>
  <c r="P7" i="12" s="1"/>
  <c r="Q29" i="11"/>
  <c r="F84" i="8"/>
  <c r="Q8" i="11" s="1"/>
  <c r="U30" i="12"/>
  <c r="U9" i="12"/>
  <c r="G87" i="10"/>
  <c r="M9" i="11"/>
  <c r="D29" i="11"/>
  <c r="F48" i="2"/>
  <c r="D8" i="11" s="1"/>
  <c r="G28" i="11"/>
  <c r="E79" i="3"/>
  <c r="G7" i="11" s="1"/>
  <c r="H27" i="11"/>
  <c r="D38" i="4"/>
  <c r="H6" i="11" s="1"/>
  <c r="L30" i="12"/>
  <c r="G41" i="6"/>
  <c r="L9" i="12" s="1"/>
  <c r="D95" i="2"/>
  <c r="E6" i="11" s="1"/>
  <c r="E27" i="11"/>
  <c r="G38" i="3"/>
  <c r="F9" i="11" s="1"/>
  <c r="G28" i="4"/>
  <c r="G70" i="4"/>
  <c r="G39" i="5"/>
  <c r="E85" i="6"/>
  <c r="M7" i="12" s="1"/>
  <c r="D17" i="11"/>
  <c r="V17" i="11" s="1"/>
  <c r="W17" i="11" s="1"/>
  <c r="D48" i="2"/>
  <c r="D6" i="11" s="1"/>
  <c r="G83" i="2"/>
  <c r="O69" i="3"/>
  <c r="O79" i="3" s="1"/>
  <c r="G21" i="5"/>
  <c r="J20" i="12" s="1"/>
  <c r="E86" i="5"/>
  <c r="K7" i="11" s="1"/>
  <c r="G57" i="6"/>
  <c r="M20" i="11" s="1"/>
  <c r="V20" i="11" s="1"/>
  <c r="W20" i="11" s="1"/>
  <c r="M27" i="11"/>
  <c r="D84" i="6"/>
  <c r="N27" i="11"/>
  <c r="D40" i="7"/>
  <c r="N6" i="11" s="1"/>
  <c r="P27" i="11"/>
  <c r="D40" i="8"/>
  <c r="P6" i="11" s="1"/>
  <c r="G57" i="8"/>
  <c r="Q20" i="11" s="1"/>
  <c r="G84" i="8"/>
  <c r="Q9" i="11" s="1"/>
  <c r="G40" i="9"/>
  <c r="R9" i="11" s="1"/>
  <c r="G37" i="2"/>
  <c r="F29" i="11"/>
  <c r="F38" i="3"/>
  <c r="F8" i="11" s="1"/>
  <c r="I27" i="11"/>
  <c r="D80" i="4"/>
  <c r="I6" i="11" s="1"/>
  <c r="E41" i="5"/>
  <c r="J7" i="12" s="1"/>
  <c r="K30" i="11"/>
  <c r="G86" i="5"/>
  <c r="K9" i="11" s="1"/>
  <c r="M79" i="3"/>
  <c r="G27" i="12"/>
  <c r="G6" i="12"/>
  <c r="G80" i="3"/>
  <c r="G9" i="12" s="1"/>
  <c r="H30" i="12"/>
  <c r="G39" i="4"/>
  <c r="H9" i="12" s="1"/>
  <c r="E39" i="4"/>
  <c r="H7" i="12" s="1"/>
  <c r="I30" i="12"/>
  <c r="G81" i="4"/>
  <c r="I9" i="12" s="1"/>
  <c r="E81" i="4"/>
  <c r="I7" i="12" s="1"/>
  <c r="G85" i="5"/>
  <c r="G87" i="5" s="1"/>
  <c r="E87" i="5"/>
  <c r="K7" i="12" s="1"/>
  <c r="P21" i="6"/>
  <c r="P41" i="6" s="1"/>
  <c r="L30" i="11"/>
  <c r="G40" i="6"/>
  <c r="L9" i="11" s="1"/>
  <c r="M30" i="11"/>
  <c r="N19" i="11"/>
  <c r="V19" i="11" s="1"/>
  <c r="W19" i="11" s="1"/>
  <c r="F40" i="7"/>
  <c r="N8" i="11" s="1"/>
  <c r="N30" i="11"/>
  <c r="G40" i="7"/>
  <c r="N9" i="11" s="1"/>
  <c r="P30" i="11"/>
  <c r="G40" i="8"/>
  <c r="P9" i="11" s="1"/>
  <c r="R28" i="11"/>
  <c r="E40" i="9"/>
  <c r="R7" i="11" s="1"/>
  <c r="T30" i="12"/>
  <c r="G41" i="10"/>
  <c r="T9" i="12" s="1"/>
  <c r="G41" i="9"/>
  <c r="R9" i="12" s="1"/>
  <c r="S30" i="12"/>
  <c r="G85" i="9"/>
  <c r="S9" i="12" s="1"/>
  <c r="T30" i="11"/>
  <c r="G40" i="10"/>
  <c r="T9" i="11" s="1"/>
  <c r="E87" i="10"/>
  <c r="U7" i="12" s="1"/>
  <c r="M7" i="11"/>
  <c r="F41" i="6"/>
  <c r="L8" i="12" s="1"/>
  <c r="F85" i="6"/>
  <c r="M8" i="12" s="1"/>
  <c r="F41" i="7"/>
  <c r="N8" i="12" s="1"/>
  <c r="D84" i="7"/>
  <c r="O6" i="11" s="1"/>
  <c r="D85" i="7"/>
  <c r="O6" i="12" s="1"/>
  <c r="F41" i="8"/>
  <c r="P8" i="12" s="1"/>
  <c r="D85" i="8"/>
  <c r="Q6" i="12" s="1"/>
  <c r="M41" i="9"/>
  <c r="D40" i="9"/>
  <c r="R6" i="11" s="1"/>
  <c r="D41" i="9"/>
  <c r="R6" i="12" s="1"/>
  <c r="T29" i="11"/>
  <c r="F40" i="10"/>
  <c r="T8" i="11" s="1"/>
  <c r="F87" i="10"/>
  <c r="U8" i="12" s="1"/>
  <c r="E27" i="12"/>
  <c r="V18" i="12"/>
  <c r="W18" i="12" s="1"/>
  <c r="D49" i="2"/>
  <c r="D6" i="12" s="1"/>
  <c r="F96" i="2"/>
  <c r="E8" i="12" s="1"/>
  <c r="F39" i="4"/>
  <c r="H8" i="12" s="1"/>
  <c r="F81" i="4"/>
  <c r="I8" i="12" s="1"/>
  <c r="F86" i="5"/>
  <c r="K8" i="11" s="1"/>
  <c r="V27" i="11"/>
  <c r="W27" i="11" s="1"/>
  <c r="E48" i="2"/>
  <c r="D7" i="11" s="1"/>
  <c r="E49" i="2"/>
  <c r="D7" i="12" s="1"/>
  <c r="E38" i="3"/>
  <c r="F7" i="11" s="1"/>
  <c r="E39" i="3"/>
  <c r="F7" i="12" s="1"/>
  <c r="E80" i="3"/>
  <c r="G7" i="12" s="1"/>
  <c r="E84" i="7"/>
  <c r="O7" i="11" s="1"/>
  <c r="E85" i="7"/>
  <c r="O7" i="12" s="1"/>
  <c r="E84" i="8"/>
  <c r="Q7" i="11" s="1"/>
  <c r="E85" i="8"/>
  <c r="E41" i="9"/>
  <c r="G65" i="9"/>
  <c r="S20" i="12" s="1"/>
  <c r="V20" i="12" s="1"/>
  <c r="W20" i="12" s="1"/>
  <c r="S29" i="11"/>
  <c r="F84" i="9"/>
  <c r="G75" i="10"/>
  <c r="E86" i="10"/>
  <c r="U7" i="11" s="1"/>
  <c r="M6" i="11"/>
  <c r="M8" i="11"/>
  <c r="M27" i="12"/>
  <c r="V18" i="11"/>
  <c r="W18" i="11" s="1"/>
  <c r="V27" i="12"/>
  <c r="W27" i="12" s="1"/>
  <c r="D39" i="3"/>
  <c r="F6" i="12" s="1"/>
  <c r="F41" i="5"/>
  <c r="J8" i="12" s="1"/>
  <c r="F87" i="5"/>
  <c r="K8" i="12" s="1"/>
  <c r="V28" i="11"/>
  <c r="W28" i="11" s="1"/>
  <c r="F49" i="2"/>
  <c r="D8" i="12" s="1"/>
  <c r="F39" i="3"/>
  <c r="F8" i="12" s="1"/>
  <c r="F79" i="3"/>
  <c r="G8" i="11" s="1"/>
  <c r="F80" i="3"/>
  <c r="G8" i="12" s="1"/>
  <c r="D39" i="4"/>
  <c r="H6" i="12" s="1"/>
  <c r="D81" i="4"/>
  <c r="I6" i="12" s="1"/>
  <c r="D40" i="5"/>
  <c r="J6" i="11" s="1"/>
  <c r="D41" i="5"/>
  <c r="J6" i="12" s="1"/>
  <c r="D86" i="5"/>
  <c r="K6" i="11" s="1"/>
  <c r="D87" i="5"/>
  <c r="K6" i="12" s="1"/>
  <c r="D40" i="6"/>
  <c r="L6" i="11" s="1"/>
  <c r="D41" i="6"/>
  <c r="L6" i="12" s="1"/>
  <c r="D41" i="7"/>
  <c r="N6" i="12" s="1"/>
  <c r="F85" i="7"/>
  <c r="O8" i="12" s="1"/>
  <c r="D41" i="8"/>
  <c r="P6" i="12" s="1"/>
  <c r="F85" i="8"/>
  <c r="Q8" i="12" s="1"/>
  <c r="F40" i="9"/>
  <c r="R8" i="11" s="1"/>
  <c r="F41" i="9"/>
  <c r="R8" i="12" s="1"/>
  <c r="G57" i="9"/>
  <c r="S20" i="11" s="1"/>
  <c r="T19" i="12"/>
  <c r="V19" i="12" s="1"/>
  <c r="W19" i="12" s="1"/>
  <c r="T20" i="12"/>
  <c r="E41" i="10"/>
  <c r="T7" i="12" s="1"/>
  <c r="T28" i="12"/>
  <c r="V28" i="12" s="1"/>
  <c r="W28" i="12" s="1"/>
  <c r="E84" i="9"/>
  <c r="S7" i="11" s="1"/>
  <c r="E85" i="9"/>
  <c r="S7" i="12" s="1"/>
  <c r="T29" i="12"/>
  <c r="V29" i="12" s="1"/>
  <c r="W29" i="12" s="1"/>
  <c r="F85" i="9"/>
  <c r="S8" i="12" s="1"/>
  <c r="G84" i="6" l="1"/>
  <c r="V6" i="11"/>
  <c r="W6" i="11" s="1"/>
  <c r="V8" i="12"/>
  <c r="W8" i="12" s="1"/>
  <c r="D30" i="11"/>
  <c r="G48" i="2"/>
  <c r="D9" i="11" s="1"/>
  <c r="I30" i="11"/>
  <c r="G80" i="4"/>
  <c r="I9" i="11" s="1"/>
  <c r="V29" i="11"/>
  <c r="W29" i="11" s="1"/>
  <c r="V6" i="12"/>
  <c r="W6" i="12" s="1"/>
  <c r="E30" i="11"/>
  <c r="G95" i="2"/>
  <c r="E9" i="11" s="1"/>
  <c r="N30" i="12"/>
  <c r="G41" i="7"/>
  <c r="N9" i="12" s="1"/>
  <c r="J30" i="12"/>
  <c r="V30" i="12" s="1"/>
  <c r="W30" i="12" s="1"/>
  <c r="G41" i="5"/>
  <c r="J9" i="12" s="1"/>
  <c r="U30" i="11"/>
  <c r="G86" i="10"/>
  <c r="U9" i="11" s="1"/>
  <c r="S9" i="11"/>
  <c r="S8" i="11"/>
  <c r="V8" i="11" s="1"/>
  <c r="W8" i="11" s="1"/>
  <c r="Q7" i="12"/>
  <c r="R7" i="12"/>
  <c r="V7" i="12" s="1"/>
  <c r="W7" i="12" s="1"/>
  <c r="V7" i="11"/>
  <c r="W7" i="11" s="1"/>
  <c r="K30" i="12"/>
  <c r="K9" i="12"/>
  <c r="H30" i="11"/>
  <c r="G38" i="4"/>
  <c r="H9" i="11" s="1"/>
  <c r="G84" i="9"/>
  <c r="V9" i="12"/>
  <c r="W9" i="12" s="1"/>
  <c r="V9" i="11" l="1"/>
  <c r="W9" i="11" s="1"/>
  <c r="V30" i="11"/>
  <c r="W30" i="11" s="1"/>
</calcChain>
</file>

<file path=xl/sharedStrings.xml><?xml version="1.0" encoding="utf-8"?>
<sst xmlns="http://schemas.openxmlformats.org/spreadsheetml/2006/main" count="1610" uniqueCount="281">
  <si>
    <t>Утверждаю</t>
  </si>
  <si>
    <t>Согласовано</t>
  </si>
  <si>
    <t>Директор ООО</t>
  </si>
  <si>
    <t>Директор МАОУ Усениновской СОШ</t>
  </si>
  <si>
    <t>"Комбинат школьного питания"</t>
  </si>
  <si>
    <t xml:space="preserve">  __________Л.Д. Шенаурина</t>
  </si>
  <si>
    <t>______________Н.А.Вагура</t>
  </si>
  <si>
    <t>"25" мая 2021г</t>
  </si>
  <si>
    <t>ПРИМЕРНОЕ  МЕНЮ</t>
  </si>
  <si>
    <t>питания детей в условиях оздоровительного лагеря</t>
  </si>
  <si>
    <t>с дневным пребыванием детей</t>
  </si>
  <si>
    <t xml:space="preserve">в период летних каникул </t>
  </si>
  <si>
    <t>2021 года</t>
  </si>
  <si>
    <t>г. Туринск</t>
  </si>
  <si>
    <t xml:space="preserve">День первый
</t>
  </si>
  <si>
    <t>№</t>
  </si>
  <si>
    <t>Прием пищи,</t>
  </si>
  <si>
    <t>Масса порции (г)</t>
  </si>
  <si>
    <t>Пищевые вещества (г)</t>
  </si>
  <si>
    <t>Энергетическая ценность</t>
  </si>
  <si>
    <t>рец.</t>
  </si>
  <si>
    <t>наименование блюда</t>
  </si>
  <si>
    <t>(ккал)</t>
  </si>
  <si>
    <t>Б</t>
  </si>
  <si>
    <t>Ж</t>
  </si>
  <si>
    <t>У</t>
  </si>
  <si>
    <t>ЗАВТРАК с 7 до 11 лет</t>
  </si>
  <si>
    <t>СТН 6/5</t>
  </si>
  <si>
    <t>Сырники из творога со сгущенным молоком</t>
  </si>
  <si>
    <t>200/15</t>
  </si>
  <si>
    <t xml:space="preserve">Чай с сахаром </t>
  </si>
  <si>
    <t>Пром.</t>
  </si>
  <si>
    <t>Хлеб пшеничный витаминизированный</t>
  </si>
  <si>
    <t>Фрукты свежие</t>
  </si>
  <si>
    <t>100</t>
  </si>
  <si>
    <t>Итого</t>
  </si>
  <si>
    <t>ЗАВТРАК с  12 лет</t>
  </si>
  <si>
    <t>220/25</t>
  </si>
  <si>
    <t>125</t>
  </si>
  <si>
    <t>ОБЕД с 7 до 11 лет</t>
  </si>
  <si>
    <t>Суп картофельный с горохом и мясом</t>
  </si>
  <si>
    <t>200/10</t>
  </si>
  <si>
    <t>Кнели из куриного филе запеченные с маслом сливочным</t>
  </si>
  <si>
    <t>85/5</t>
  </si>
  <si>
    <t>СТН 59/3</t>
  </si>
  <si>
    <t>Каша гречневая рассыпчатая с овощами</t>
  </si>
  <si>
    <t>Компот из вишни  витаминизированный</t>
  </si>
  <si>
    <t>200/0,06</t>
  </si>
  <si>
    <t>Хлеб ржаной</t>
  </si>
  <si>
    <t>ОБЕД с 12 лет</t>
  </si>
  <si>
    <t>250/10</t>
  </si>
  <si>
    <t>100/10</t>
  </si>
  <si>
    <t>Компот из вишни витаминизированный</t>
  </si>
  <si>
    <t>200/0,07</t>
  </si>
  <si>
    <t>Всего за день с 7 до 11 лет</t>
  </si>
  <si>
    <t>-</t>
  </si>
  <si>
    <t>Всего за день с 12 лет</t>
  </si>
  <si>
    <t>День второй</t>
  </si>
  <si>
    <t>ЗАВТРАК c 7  до 11 лет</t>
  </si>
  <si>
    <t>СТН 5/6</t>
  </si>
  <si>
    <t>Омлет с сыром (запеченный)</t>
  </si>
  <si>
    <t>Кофейный напиток</t>
  </si>
  <si>
    <t>Сок фруктовый в индивидуальной упаковке</t>
  </si>
  <si>
    <t>ЗАВТРАК c 12 лет</t>
  </si>
  <si>
    <t>Суп-лапша  с курой</t>
  </si>
  <si>
    <t>Рыбные палочки "ФИШ ФИНГРЕЗ"</t>
  </si>
  <si>
    <t>Картофель, запеченный со сметаной и сыром</t>
  </si>
  <si>
    <t>СТН 26/3</t>
  </si>
  <si>
    <t>Дополнительный гарнир: свекла тушенная с яблоком</t>
  </si>
  <si>
    <t>Напиток клюквенный витаминизированный</t>
  </si>
  <si>
    <t>250/15</t>
  </si>
  <si>
    <t xml:space="preserve">День третий
</t>
  </si>
  <si>
    <t>Бутерброд с маслом сливочным</t>
  </si>
  <si>
    <t>18,5/10</t>
  </si>
  <si>
    <t>Каша гречневая вязкая с маслом сливочным (молочная)</t>
  </si>
  <si>
    <t>СТН 16/10</t>
  </si>
  <si>
    <t>Чай с молоком</t>
  </si>
  <si>
    <t>ЗАВТРАК с 12 лет</t>
  </si>
  <si>
    <t>СТН 22/1</t>
  </si>
  <si>
    <t>Салат из свежих огурцов с маслом растительным</t>
  </si>
  <si>
    <t>Борщ из свежей капусты с картофелем, мясом и  сметаной</t>
  </si>
  <si>
    <t>200/15/5</t>
  </si>
  <si>
    <t>Котлета из говядины</t>
  </si>
  <si>
    <t>СТН 58/3</t>
  </si>
  <si>
    <t>Макаронные изделия отварные с маслом и сыром</t>
  </si>
  <si>
    <t>150/10/15</t>
  </si>
  <si>
    <t>СТН 1/10</t>
  </si>
  <si>
    <t>Компот из свежих яблок и кураги витаминизированный</t>
  </si>
  <si>
    <t>Борщ из свежей капусты с картофелем, мясом и сметаной</t>
  </si>
  <si>
    <t>250/15/10</t>
  </si>
  <si>
    <t>180/10/15</t>
  </si>
  <si>
    <t xml:space="preserve">Всего за день с 12 лет </t>
  </si>
  <si>
    <t>МЕНЮ №2 (картофель в молоке)</t>
  </si>
  <si>
    <t xml:space="preserve">День четвертый
</t>
  </si>
  <si>
    <t>Каша пшенная жидкая со  маслом сливочным</t>
  </si>
  <si>
    <t>200/5</t>
  </si>
  <si>
    <t>Какао с молоком</t>
  </si>
  <si>
    <t>Сок фруктовый</t>
  </si>
  <si>
    <t>ТТК</t>
  </si>
  <si>
    <t>Песочная ватрушка "Лакомка"</t>
  </si>
  <si>
    <t>Салат из свежих помидоров с маслом растительным</t>
  </si>
  <si>
    <t>СТН 16/2</t>
  </si>
  <si>
    <t>Суп овощной с мясными фрикадельками</t>
  </si>
  <si>
    <t>200/25</t>
  </si>
  <si>
    <t>Котлеты натуральные из филе птицы с овощами</t>
  </si>
  <si>
    <t>СТН 2/3</t>
  </si>
  <si>
    <t>Картофель в молоке</t>
  </si>
  <si>
    <t>Напиток "Витошка"</t>
  </si>
  <si>
    <t>250/20</t>
  </si>
  <si>
    <t xml:space="preserve">День пятый 
</t>
  </si>
  <si>
    <t>СТН 18/5</t>
  </si>
  <si>
    <t>Пудинг из творога с морковью со сгущенным молоком</t>
  </si>
  <si>
    <t>180/30</t>
  </si>
  <si>
    <t xml:space="preserve">Шоколад молочный </t>
  </si>
  <si>
    <t>1шт</t>
  </si>
  <si>
    <t>200/50</t>
  </si>
  <si>
    <t>Суп картофельный с горбушей</t>
  </si>
  <si>
    <t>200/35</t>
  </si>
  <si>
    <t>Тефтели из мяса говядины в томатном соусе</t>
  </si>
  <si>
    <t>100/50</t>
  </si>
  <si>
    <t>Рис отварной</t>
  </si>
  <si>
    <t>Овощная смесь "Мексиканская" припущенная</t>
  </si>
  <si>
    <t>Компот из кураги витаминизированный</t>
  </si>
  <si>
    <t>250/35</t>
  </si>
  <si>
    <t>Тефтели из мяса говядины в  соусе</t>
  </si>
  <si>
    <t>120/50</t>
  </si>
  <si>
    <t>Всего за день  с 7 до 11 лет</t>
  </si>
  <si>
    <t>Всего за день  с  12 лет</t>
  </si>
  <si>
    <t xml:space="preserve">День шестой 
</t>
  </si>
  <si>
    <t>Каша ячневая вязкая с маслом сливочным</t>
  </si>
  <si>
    <t>СТН 26/12</t>
  </si>
  <si>
    <t>Булочка с яблоком</t>
  </si>
  <si>
    <t>Рассольник "Ленинградский" с перловкой с мясом и сметаной</t>
  </si>
  <si>
    <t>200/25/10</t>
  </si>
  <si>
    <t>ВРО 52</t>
  </si>
  <si>
    <t>Котлета "Аленушкина загадка"</t>
  </si>
  <si>
    <t>Капуста тушеная</t>
  </si>
  <si>
    <t>250/25/10</t>
  </si>
  <si>
    <t xml:space="preserve">День седьмой
</t>
  </si>
  <si>
    <t>Бутерброд с сыром</t>
  </si>
  <si>
    <t>18,5/30</t>
  </si>
  <si>
    <t>Яйцо вареное</t>
  </si>
  <si>
    <t>Суп молочный с рисом</t>
  </si>
  <si>
    <t>18,5/35</t>
  </si>
  <si>
    <t>СТН 6/2</t>
  </si>
  <si>
    <t xml:space="preserve">Свекольник со сметаной </t>
  </si>
  <si>
    <t>Рыба, запеченная с картофелем по - русски</t>
  </si>
  <si>
    <t>Фасоль зеленая (спаржевая) отварная</t>
  </si>
  <si>
    <t>Кисель "Витошка"</t>
  </si>
  <si>
    <t xml:space="preserve">День восьмой
</t>
  </si>
  <si>
    <t>СТН 3/6</t>
  </si>
  <si>
    <t>Омлет с овощами "Сеньор помидор" с маслом сливочным</t>
  </si>
  <si>
    <t xml:space="preserve">Бисквит в индивидуальной упаковке </t>
  </si>
  <si>
    <t>Щи из свежей капусты со сметаной</t>
  </si>
  <si>
    <t>Сердце тушенное в томатном соусе, с овощами</t>
  </si>
  <si>
    <t>Макароные изделия отварные</t>
  </si>
  <si>
    <t>Всего за день  с 7 до 10 лет</t>
  </si>
  <si>
    <t>Всего за день  с  11 лет</t>
  </si>
  <si>
    <t xml:space="preserve">День девятый
</t>
  </si>
  <si>
    <t>18,5/15</t>
  </si>
  <si>
    <t>ВРО 35</t>
  </si>
  <si>
    <t>Каша "Дружба" с маслом сливочным</t>
  </si>
  <si>
    <t>СТН 32/2</t>
  </si>
  <si>
    <t>Уха рыбацкая</t>
  </si>
  <si>
    <t>200/30</t>
  </si>
  <si>
    <t>Куринные шарики "Чемпион"</t>
  </si>
  <si>
    <t>Дополнительный гарнир: капуста запеченная</t>
  </si>
  <si>
    <t>250/30</t>
  </si>
  <si>
    <t xml:space="preserve">День десятый
</t>
  </si>
  <si>
    <t>СТН 4/13</t>
  </si>
  <si>
    <t>Бутерброд с маслом и сыром</t>
  </si>
  <si>
    <t>18,5/10/10</t>
  </si>
  <si>
    <t>200/20/15</t>
  </si>
  <si>
    <t>Шницель из говядины</t>
  </si>
  <si>
    <t>Картофель отварной</t>
  </si>
  <si>
    <t>250/20/20</t>
  </si>
  <si>
    <t xml:space="preserve">День одиннадцатый
</t>
  </si>
  <si>
    <t>Творожная запеканка "Неженка" со сгущенным молоком</t>
  </si>
  <si>
    <t>230/30</t>
  </si>
  <si>
    <t>Котлета из двух видов рыб "Гроза морей" с маслом сливочным</t>
  </si>
  <si>
    <t>90/5</t>
  </si>
  <si>
    <t>250/45</t>
  </si>
  <si>
    <t xml:space="preserve">День двеннадцатый
</t>
  </si>
  <si>
    <t>18,5/20</t>
  </si>
  <si>
    <t>Суп молочный с макаронными изделиями</t>
  </si>
  <si>
    <t>Салат из белокачанной капусты</t>
  </si>
  <si>
    <t xml:space="preserve">Рассольник "Ленинградский" с перловкой со сметаной </t>
  </si>
  <si>
    <t>Рассольник "Ленинградский" с перловкой со сметаной</t>
  </si>
  <si>
    <t>120/10</t>
  </si>
  <si>
    <t xml:space="preserve">День тринадцатый
</t>
  </si>
  <si>
    <t>200/20</t>
  </si>
  <si>
    <t>СТН 9/12</t>
  </si>
  <si>
    <t>Булочка "Российская"</t>
  </si>
  <si>
    <t>250/40</t>
  </si>
  <si>
    <t xml:space="preserve">День четырнадцатый
</t>
  </si>
  <si>
    <t>18,5/15/10</t>
  </si>
  <si>
    <t>18,5/10/5</t>
  </si>
  <si>
    <t>250/50</t>
  </si>
  <si>
    <t xml:space="preserve">День пятнадцатый
</t>
  </si>
  <si>
    <t xml:space="preserve">День шестнадцатый
</t>
  </si>
  <si>
    <t>150/20</t>
  </si>
  <si>
    <t>Щи из свежей капусты с мясом и сметаной</t>
  </si>
  <si>
    <t>200/20/10</t>
  </si>
  <si>
    <t>250/20/10</t>
  </si>
  <si>
    <t xml:space="preserve">День семнадцатый
</t>
  </si>
  <si>
    <t>Суп из овощей с мясом и сметаной</t>
  </si>
  <si>
    <t>200/30/10</t>
  </si>
  <si>
    <t>250/30/10</t>
  </si>
  <si>
    <t xml:space="preserve">День восемнадцатый
</t>
  </si>
  <si>
    <t>200/25/5</t>
  </si>
  <si>
    <t>Котлета из двух видов рыб "Гроза морей"</t>
  </si>
  <si>
    <t>Картофель отварной/зеленый горошек припущенный</t>
  </si>
  <si>
    <t>200/40</t>
  </si>
  <si>
    <t>250/40/10</t>
  </si>
  <si>
    <t>230/50</t>
  </si>
  <si>
    <t>Ведомость контроля за рационом питания (анализ каллорийности завтрак + обед) с 7 до 11 лет</t>
  </si>
  <si>
    <t>июнь</t>
  </si>
  <si>
    <t>Название пищевых веществ</t>
  </si>
  <si>
    <t>ед. измерения</t>
  </si>
  <si>
    <t xml:space="preserve">рекомендуемое к-во пищ. в-в на 1 ребенка  </t>
  </si>
  <si>
    <t>Всего</t>
  </si>
  <si>
    <t>№ дня</t>
  </si>
  <si>
    <t>Белки</t>
  </si>
  <si>
    <t>г</t>
  </si>
  <si>
    <t>42,3-50,8</t>
  </si>
  <si>
    <t>Жиры</t>
  </si>
  <si>
    <t>43,5-52,1</t>
  </si>
  <si>
    <t>Углеводы</t>
  </si>
  <si>
    <t>184,3-221,1</t>
  </si>
  <si>
    <t>Ккал</t>
  </si>
  <si>
    <t>1297,5-1557,1</t>
  </si>
  <si>
    <t>Витамин "С"</t>
  </si>
  <si>
    <t>Ведомость контроля за рационом питания (анализ каллорийности завтрак)             с 7 до 11 лет</t>
  </si>
  <si>
    <t>16,94-21,2</t>
  </si>
  <si>
    <t>17,4-21,7</t>
  </si>
  <si>
    <t>73,7-92,1</t>
  </si>
  <si>
    <t>519-648,8</t>
  </si>
  <si>
    <t>Ведомость контроля за рационом питания (анализ каллорийности обед) с 7 до 11 лет</t>
  </si>
  <si>
    <t>25,4-29,6</t>
  </si>
  <si>
    <t>26,1-30,4</t>
  </si>
  <si>
    <t>110,6-129</t>
  </si>
  <si>
    <t>778,5-908,3</t>
  </si>
  <si>
    <t>Потребность в пищевых веществах и энергии обучающихся общеобразовательных учреждений в возрасте с 7 до 11 лет</t>
  </si>
  <si>
    <t>84,7*</t>
  </si>
  <si>
    <t>86,9*</t>
  </si>
  <si>
    <t>368,5*</t>
  </si>
  <si>
    <t>Э.Ц.</t>
  </si>
  <si>
    <t>2595*</t>
  </si>
  <si>
    <t>Вит."с"</t>
  </si>
  <si>
    <t>* - на период летнего отдыха и оздоровления (п.8.1.2.4. СанПиН 2.3/2.4.3590-20)</t>
  </si>
  <si>
    <t>затрак 20-25%</t>
  </si>
  <si>
    <t>обед 30-35%</t>
  </si>
  <si>
    <t>всего 50-60%</t>
  </si>
  <si>
    <t>Ведомость контроля за рационом питания (анализ каллорийности завтрак + обед) с 12 лет</t>
  </si>
  <si>
    <t>рекомендуемое к-во пищ. в-в на 1 ребенка  (60% от суточного рациона)</t>
  </si>
  <si>
    <t>49,5-59,4</t>
  </si>
  <si>
    <t>50,6-60,7</t>
  </si>
  <si>
    <t>210,65-252,78</t>
  </si>
  <si>
    <t>1496-1792,5</t>
  </si>
  <si>
    <t>Ведомость контроля за рационом питания (анализ каллорийности завтрак) с  12 лет</t>
  </si>
  <si>
    <t>19,8-24,75</t>
  </si>
  <si>
    <t>20,24-25,3</t>
  </si>
  <si>
    <t>84,26-105,33</t>
  </si>
  <si>
    <t>598,4-748</t>
  </si>
  <si>
    <t>Ведомость контроля за рационом питания (анализ каллорийности обед) с 12 лет</t>
  </si>
  <si>
    <t>29,7-34,65</t>
  </si>
  <si>
    <t>30,36-35,42</t>
  </si>
  <si>
    <t>126,4-147,5</t>
  </si>
  <si>
    <t>897,6-1047,2</t>
  </si>
  <si>
    <t>99*</t>
  </si>
  <si>
    <t>101,2*</t>
  </si>
  <si>
    <t>421,3*</t>
  </si>
  <si>
    <t>2992*</t>
  </si>
  <si>
    <t xml:space="preserve">При составлении примерного  меню завтраков и обедов  использовалась следующая литература: </t>
  </si>
  <si>
    <t>1. Сборник технических нормативов - Сборник рецептур блюд и кулинарных изделий для предприятий общественного питания при общеобразовательных школах / Под ред. В.Т.Лапшиной. – М.: Хлебпродинформ, 2004. – 639 с.</t>
  </si>
  <si>
    <t>2. Сборник технических нормативов для питания детей в организациях отдыха и оздоровления./ Автор – составитель: Д.В. Гращенков, О.В. Чугунова –  Министерство агропромышленного комплекса и продовольствия Свердловской области УрГЭУ Екатеринбург 2015 г.</t>
  </si>
  <si>
    <t>3.  Сборник рецептур мучных кондитерских и булочных изделий для предприятий общественного питания Свердловской области. / Составители: З.И. Белышева, И.А. Прыткова, В.Д. Прилукова. Министерство торговли, питания и услуг Свердловской области г. Екатеринбург 1999г.</t>
  </si>
  <si>
    <t xml:space="preserve">4. Официальное справочно - информационное методическое издание Министерства общего и профессионального образования Свердловской области. Вестник регионального образования / Под редакцией Н.И. Казакова, Е.Л. Перевозкина, Л.И. Ситник, Е.Г. Темко - Министерство общего и профессионального образования Свердловской области, 2006г, ГОУ "Центр " Учебная книга", 2006год </t>
  </si>
  <si>
    <t xml:space="preserve">5. Санитарно-эпидемиологические правила и нормы СанПиН 2.3/2.4.3590-20 "САНИТАРНО-ЭПИДЕМИОЛОГИЧЕСКИЕ ТРЕБОВАНИЯ К ОРГАНИЗАЦИИ ОБЩЕСТВЕННОГО ПИТАНИЯ НАСЕЛЕНИЯ" </t>
  </si>
  <si>
    <t>6. ГИГИЕНА ДЕТЕЙ И ПОДРОСТКОВ . РЕКОМЕНДАЦИИ ПО ОРГАНИЗАЦИИ ПИТАНИЯ ОБУЧАЮЩИХСЯ ОБЩЕОБРАЗОВАТЕЛЬНЫХ ОРГАНИЗАЦИЙ. Методические рекомендации МР 2.4.0179-20</t>
  </si>
  <si>
    <t>7. Химический состав российских пищевых продуктов: Справочник / Под ред. член.-корр. МАИ, проф. И.М. Скурихина и академика РАМН, проф. В.А.Тутельяна. – М.: ДеЛи принт, 2002 – 236 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</si>
</sst>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1"/>
      <color rgb="FF000000"/>
      <name val="Calibri"/>
    </font>
    <font>
      <sz val="10"/>
      <color rgb="FF000000"/>
      <name val="Arial Cyr"/>
    </font>
    <font>
      <sz val="11"/>
      <color theme="1"/>
      <name val="Times New Roman"/>
    </font>
    <font>
      <sz val="16"/>
      <color theme="1"/>
      <name val="Times New Roman"/>
    </font>
    <font>
      <sz val="16"/>
      <color rgb="FF000000"/>
      <name val="Times New Roman"/>
    </font>
    <font>
      <sz val="24"/>
      <color theme="1"/>
      <name val="Times New Roman"/>
    </font>
    <font>
      <sz val="24"/>
      <color theme="1"/>
      <name val="Calibri"/>
      <scheme val="minor"/>
    </font>
    <font>
      <sz val="22"/>
      <color theme="1"/>
      <name val="Times New Roman"/>
    </font>
    <font>
      <sz val="22"/>
      <color theme="1"/>
      <name val="Calibri"/>
      <scheme val="minor"/>
    </font>
    <font>
      <sz val="22"/>
      <color rgb="FF000000"/>
      <name val="Times New Roman"/>
    </font>
    <font>
      <sz val="12"/>
      <color theme="1"/>
      <name val="Calibri"/>
      <scheme val="minor"/>
    </font>
    <font>
      <sz val="14"/>
      <color rgb="FF000000"/>
      <name val="Arial Cyr"/>
    </font>
    <font>
      <sz val="16"/>
      <color rgb="FF000000"/>
      <name val="Arial Cyr"/>
    </font>
    <font>
      <sz val="14"/>
      <color rgb="FF000000"/>
      <name val="Times New Roman"/>
    </font>
    <font>
      <b/>
      <sz val="16"/>
      <color rgb="FF000000"/>
      <name val="Times New Roman"/>
    </font>
    <font>
      <sz val="20"/>
      <color rgb="FF000000"/>
      <name val="Times New Roman"/>
    </font>
    <font>
      <sz val="20"/>
      <color rgb="FF0000FF"/>
      <name val="Times New Roman"/>
    </font>
    <font>
      <sz val="18"/>
      <color rgb="FF000000"/>
      <name val="Times New Roman"/>
    </font>
    <font>
      <sz val="14"/>
      <color rgb="FFFF0000"/>
      <name val="Times New Roman"/>
    </font>
    <font>
      <b/>
      <sz val="20"/>
      <color rgb="FF000000"/>
      <name val="Times New Roman"/>
    </font>
    <font>
      <b/>
      <sz val="22"/>
      <color rgb="FF0000FF"/>
      <name val="Times New Roman"/>
    </font>
    <font>
      <b/>
      <sz val="12"/>
      <color rgb="FF000000"/>
      <name val="Arial Cyr"/>
    </font>
    <font>
      <sz val="12"/>
      <color rgb="FF000000"/>
      <name val="Arial Cyr"/>
    </font>
    <font>
      <b/>
      <sz val="10"/>
      <color rgb="FF000000"/>
      <name val="Arial Cyr"/>
    </font>
  </fonts>
  <fills count="6">
    <fill>
      <patternFill patternType="none"/>
    </fill>
    <fill>
      <patternFill patternType="gray125"/>
    </fill>
    <fill>
      <patternFill patternType="solid">
        <fgColor theme="3" tint="0.79995117038483843"/>
        <bgColor indexed="65"/>
      </patternFill>
    </fill>
    <fill>
      <patternFill patternType="solid">
        <fgColor theme="5" tint="0.79995117038483843"/>
        <bgColor indexed="65"/>
      </patternFill>
    </fill>
    <fill>
      <patternFill patternType="solid">
        <fgColor theme="0"/>
      </patternFill>
    </fill>
    <fill>
      <patternFill patternType="solid">
        <fgColor rgb="FFFFFF00"/>
      </patternFill>
    </fill>
  </fills>
  <borders count="3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50">
    <xf numFmtId="0" fontId="1" fillId="0" borderId="0" xfId="0" applyNumberFormat="1" applyFont="1"/>
    <xf numFmtId="0" fontId="2" fillId="0" borderId="0" xfId="0" applyNumberFormat="1" applyFont="1"/>
    <xf numFmtId="0" fontId="3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/>
    <xf numFmtId="0" fontId="3" fillId="0" borderId="0" xfId="0" applyNumberFormat="1" applyFont="1"/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/>
    <xf numFmtId="0" fontId="5" fillId="0" borderId="0" xfId="0" applyNumberFormat="1" applyFont="1"/>
    <xf numFmtId="0" fontId="8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4" fillId="0" borderId="3" xfId="0" applyNumberFormat="1" applyFont="1" applyBorder="1" applyAlignment="1">
      <alignment horizontal="left" vertical="top" wrapText="1"/>
    </xf>
    <xf numFmtId="0" fontId="4" fillId="0" borderId="4" xfId="0" applyNumberFormat="1" applyFont="1" applyBorder="1" applyAlignment="1">
      <alignment horizontal="left" vertical="top" wrapText="1"/>
    </xf>
    <xf numFmtId="0" fontId="4" fillId="0" borderId="5" xfId="0" applyNumberFormat="1" applyFont="1" applyBorder="1" applyAlignment="1">
      <alignment horizontal="left" vertical="top" wrapText="1"/>
    </xf>
    <xf numFmtId="0" fontId="13" fillId="0" borderId="0" xfId="0" applyNumberFormat="1" applyFont="1" applyAlignment="1">
      <alignment vertical="top" wrapText="1"/>
    </xf>
    <xf numFmtId="0" fontId="11" fillId="0" borderId="0" xfId="0" applyNumberFormat="1" applyFont="1"/>
    <xf numFmtId="0" fontId="4" fillId="0" borderId="8" xfId="0" applyNumberFormat="1" applyFont="1" applyBorder="1" applyAlignment="1">
      <alignment horizontal="left" vertical="top" wrapText="1"/>
    </xf>
    <xf numFmtId="0" fontId="4" fillId="0" borderId="9" xfId="0" applyNumberFormat="1" applyFont="1" applyBorder="1" applyAlignment="1">
      <alignment horizontal="left" vertical="top" wrapText="1"/>
    </xf>
    <xf numFmtId="0" fontId="4" fillId="0" borderId="13" xfId="0" applyNumberFormat="1" applyFont="1" applyBorder="1" applyAlignment="1">
      <alignment horizontal="left" vertical="top" wrapText="1"/>
    </xf>
    <xf numFmtId="0" fontId="12" fillId="0" borderId="14" xfId="0" applyNumberFormat="1" applyFont="1" applyBorder="1" applyAlignment="1">
      <alignment horizontal="left" vertical="top" wrapText="1"/>
    </xf>
    <xf numFmtId="0" fontId="4" fillId="0" borderId="14" xfId="0" applyNumberFormat="1" applyFont="1" applyBorder="1" applyAlignment="1">
      <alignment horizontal="left" vertical="top" wrapText="1"/>
    </xf>
    <xf numFmtId="0" fontId="12" fillId="0" borderId="5" xfId="0" applyNumberFormat="1" applyFont="1" applyBorder="1" applyAlignment="1">
      <alignment horizontal="left" vertical="top" wrapText="1"/>
    </xf>
    <xf numFmtId="0" fontId="13" fillId="0" borderId="0" xfId="0" applyNumberFormat="1" applyFont="1" applyAlignment="1">
      <alignment horizontal="center" vertical="top" wrapText="1"/>
    </xf>
    <xf numFmtId="0" fontId="14" fillId="0" borderId="9" xfId="0" applyNumberFormat="1" applyFont="1" applyBorder="1" applyAlignment="1">
      <alignment horizontal="center" vertical="top" wrapText="1"/>
    </xf>
    <xf numFmtId="0" fontId="15" fillId="0" borderId="5" xfId="0" applyNumberFormat="1" applyFont="1" applyBorder="1" applyAlignment="1">
      <alignment vertical="top" wrapText="1"/>
    </xf>
    <xf numFmtId="0" fontId="16" fillId="0" borderId="16" xfId="0" applyNumberFormat="1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top" wrapText="1"/>
    </xf>
    <xf numFmtId="2" fontId="13" fillId="0" borderId="0" xfId="0" applyNumberFormat="1" applyFont="1" applyAlignment="1">
      <alignment horizontal="center" vertical="top" wrapText="1"/>
    </xf>
    <xf numFmtId="0" fontId="15" fillId="0" borderId="3" xfId="0" applyNumberFormat="1" applyFont="1" applyBorder="1" applyAlignment="1">
      <alignment horizontal="left" vertical="top" wrapText="1"/>
    </xf>
    <xf numFmtId="0" fontId="16" fillId="0" borderId="5" xfId="0" applyNumberFormat="1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top" wrapText="1"/>
    </xf>
    <xf numFmtId="0" fontId="15" fillId="0" borderId="5" xfId="0" applyNumberFormat="1" applyFont="1" applyBorder="1" applyAlignment="1">
      <alignment horizontal="justify" vertical="top" wrapText="1"/>
    </xf>
    <xf numFmtId="0" fontId="15" fillId="0" borderId="5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center" vertical="top" wrapText="1"/>
    </xf>
    <xf numFmtId="0" fontId="4" fillId="0" borderId="17" xfId="0" applyNumberFormat="1" applyFont="1" applyBorder="1" applyAlignment="1">
      <alignment horizontal="center" vertical="top" wrapText="1"/>
    </xf>
    <xf numFmtId="164" fontId="4" fillId="0" borderId="5" xfId="0" applyNumberFormat="1" applyFont="1" applyBorder="1" applyAlignment="1">
      <alignment horizontal="center" vertical="top" wrapText="1"/>
    </xf>
    <xf numFmtId="0" fontId="15" fillId="0" borderId="3" xfId="0" applyNumberFormat="1" applyFont="1" applyBorder="1" applyAlignment="1">
      <alignment horizontal="left" vertical="center" wrapText="1"/>
    </xf>
    <xf numFmtId="0" fontId="4" fillId="0" borderId="14" xfId="0" applyNumberFormat="1" applyFont="1" applyBorder="1" applyAlignment="1">
      <alignment horizontal="center" vertical="top" wrapText="1"/>
    </xf>
    <xf numFmtId="0" fontId="4" fillId="2" borderId="5" xfId="0" applyNumberFormat="1" applyFont="1" applyFill="1" applyBorder="1" applyAlignment="1">
      <alignment horizontal="left" vertical="top" wrapText="1"/>
    </xf>
    <xf numFmtId="0" fontId="14" fillId="2" borderId="17" xfId="0" applyNumberFormat="1" applyFont="1" applyFill="1" applyBorder="1" applyAlignment="1">
      <alignment horizontal="right" vertical="top" wrapText="1"/>
    </xf>
    <xf numFmtId="0" fontId="14" fillId="2" borderId="17" xfId="0" applyNumberFormat="1" applyFont="1" applyFill="1" applyBorder="1" applyAlignment="1">
      <alignment horizontal="center" vertical="top" wrapText="1"/>
    </xf>
    <xf numFmtId="164" fontId="14" fillId="2" borderId="5" xfId="0" applyNumberFormat="1" applyFont="1" applyFill="1" applyBorder="1" applyAlignment="1">
      <alignment horizontal="center" vertical="top" wrapText="1"/>
    </xf>
    <xf numFmtId="0" fontId="14" fillId="0" borderId="14" xfId="0" applyNumberFormat="1" applyFont="1" applyBorder="1" applyAlignment="1">
      <alignment horizontal="center" vertical="top" wrapText="1"/>
    </xf>
    <xf numFmtId="164" fontId="14" fillId="0" borderId="5" xfId="0" applyNumberFormat="1" applyFont="1" applyBorder="1" applyAlignment="1">
      <alignment horizontal="center" vertical="top" wrapText="1"/>
    </xf>
    <xf numFmtId="0" fontId="16" fillId="0" borderId="3" xfId="0" applyNumberFormat="1" applyFont="1" applyBorder="1" applyAlignment="1">
      <alignment horizontal="center" vertical="top" wrapText="1"/>
    </xf>
    <xf numFmtId="0" fontId="4" fillId="3" borderId="5" xfId="0" applyNumberFormat="1" applyFont="1" applyFill="1" applyBorder="1" applyAlignment="1">
      <alignment horizontal="left" vertical="top" wrapText="1"/>
    </xf>
    <xf numFmtId="0" fontId="14" fillId="3" borderId="17" xfId="0" applyNumberFormat="1" applyFont="1" applyFill="1" applyBorder="1" applyAlignment="1">
      <alignment horizontal="right" vertical="top" wrapText="1"/>
    </xf>
    <xf numFmtId="0" fontId="14" fillId="3" borderId="17" xfId="0" applyNumberFormat="1" applyFont="1" applyFill="1" applyBorder="1" applyAlignment="1">
      <alignment horizontal="center" vertical="top" wrapText="1"/>
    </xf>
    <xf numFmtId="164" fontId="14" fillId="3" borderId="5" xfId="0" applyNumberFormat="1" applyFont="1" applyFill="1" applyBorder="1" applyAlignment="1">
      <alignment horizontal="center" vertical="top" wrapText="1"/>
    </xf>
    <xf numFmtId="0" fontId="4" fillId="0" borderId="8" xfId="0" applyNumberFormat="1" applyFont="1" applyBorder="1" applyAlignment="1">
      <alignment horizontal="center" vertical="top" wrapText="1"/>
    </xf>
    <xf numFmtId="0" fontId="15" fillId="0" borderId="5" xfId="0" applyNumberFormat="1" applyFont="1" applyBorder="1" applyAlignment="1">
      <alignment horizontal="left" vertical="center" wrapText="1"/>
    </xf>
    <xf numFmtId="0" fontId="17" fillId="0" borderId="3" xfId="0" applyNumberFormat="1" applyFont="1" applyBorder="1" applyAlignment="1">
      <alignment horizontal="left" vertical="top" wrapText="1"/>
    </xf>
    <xf numFmtId="0" fontId="15" fillId="0" borderId="13" xfId="0" applyNumberFormat="1" applyFont="1" applyBorder="1" applyAlignment="1">
      <alignment horizontal="left" vertical="center" wrapText="1"/>
    </xf>
    <xf numFmtId="0" fontId="16" fillId="0" borderId="13" xfId="0" applyNumberFormat="1" applyFont="1" applyBorder="1" applyAlignment="1">
      <alignment horizontal="center" vertical="top" wrapText="1"/>
    </xf>
    <xf numFmtId="0" fontId="4" fillId="0" borderId="3" xfId="0" applyNumberFormat="1" applyFont="1" applyBorder="1" applyAlignment="1">
      <alignment vertical="top" wrapText="1"/>
    </xf>
    <xf numFmtId="0" fontId="4" fillId="2" borderId="5" xfId="0" applyNumberFormat="1" applyFont="1" applyFill="1" applyBorder="1" applyAlignment="1">
      <alignment horizontal="center" vertical="top" wrapText="1"/>
    </xf>
    <xf numFmtId="0" fontId="14" fillId="2" borderId="5" xfId="0" applyNumberFormat="1" applyFont="1" applyFill="1" applyBorder="1" applyAlignment="1">
      <alignment horizontal="right" vertical="top" wrapText="1"/>
    </xf>
    <xf numFmtId="0" fontId="4" fillId="0" borderId="13" xfId="0" applyNumberFormat="1" applyFont="1" applyBorder="1" applyAlignment="1">
      <alignment horizontal="center" vertical="top" wrapText="1"/>
    </xf>
    <xf numFmtId="164" fontId="4" fillId="0" borderId="8" xfId="0" applyNumberFormat="1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vertical="top" wrapText="1"/>
    </xf>
    <xf numFmtId="0" fontId="14" fillId="3" borderId="5" xfId="0" applyNumberFormat="1" applyFont="1" applyFill="1" applyBorder="1" applyAlignment="1">
      <alignment horizontal="center" vertical="top" wrapText="1"/>
    </xf>
    <xf numFmtId="0" fontId="14" fillId="3" borderId="5" xfId="0" applyNumberFormat="1" applyFont="1" applyFill="1" applyBorder="1" applyAlignment="1">
      <alignment horizontal="right" vertical="top" wrapText="1"/>
    </xf>
    <xf numFmtId="164" fontId="13" fillId="0" borderId="0" xfId="0" applyNumberFormat="1" applyFont="1" applyAlignment="1">
      <alignment horizontal="center" vertical="top" wrapText="1"/>
    </xf>
    <xf numFmtId="0" fontId="4" fillId="2" borderId="13" xfId="0" applyNumberFormat="1" applyFont="1" applyFill="1" applyBorder="1" applyAlignment="1">
      <alignment horizontal="center" vertical="top" wrapText="1"/>
    </xf>
    <xf numFmtId="0" fontId="14" fillId="2" borderId="14" xfId="0" applyNumberFormat="1" applyFont="1" applyFill="1" applyBorder="1" applyAlignment="1">
      <alignment horizontal="center" vertical="top" wrapText="1"/>
    </xf>
    <xf numFmtId="164" fontId="14" fillId="2" borderId="13" xfId="0" applyNumberFormat="1" applyFont="1" applyFill="1" applyBorder="1" applyAlignment="1">
      <alignment horizontal="center" vertical="top" wrapText="1"/>
    </xf>
    <xf numFmtId="0" fontId="4" fillId="3" borderId="18" xfId="0" applyNumberFormat="1" applyFont="1" applyFill="1" applyBorder="1" applyAlignment="1">
      <alignment horizontal="center" vertical="top" wrapText="1"/>
    </xf>
    <xf numFmtId="0" fontId="14" fillId="3" borderId="19" xfId="0" applyNumberFormat="1" applyFont="1" applyFill="1" applyBorder="1" applyAlignment="1">
      <alignment horizontal="center" vertical="top" wrapText="1"/>
    </xf>
    <xf numFmtId="0" fontId="12" fillId="0" borderId="0" xfId="0" applyNumberFormat="1" applyFont="1" applyAlignment="1">
      <alignment vertical="top"/>
    </xf>
    <xf numFmtId="0" fontId="4" fillId="0" borderId="4" xfId="0" applyNumberFormat="1" applyFont="1" applyBorder="1" applyAlignment="1">
      <alignment horizontal="center" vertical="top" wrapText="1"/>
    </xf>
    <xf numFmtId="0" fontId="4" fillId="0" borderId="9" xfId="0" applyNumberFormat="1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vertical="top" wrapText="1"/>
    </xf>
    <xf numFmtId="0" fontId="15" fillId="0" borderId="13" xfId="0" applyNumberFormat="1" applyFont="1" applyBorder="1" applyAlignment="1">
      <alignment horizontal="left" vertical="top" wrapText="1"/>
    </xf>
    <xf numFmtId="0" fontId="16" fillId="0" borderId="8" xfId="0" applyNumberFormat="1" applyFont="1" applyBorder="1" applyAlignment="1">
      <alignment horizontal="center" vertical="top" wrapText="1"/>
    </xf>
    <xf numFmtId="0" fontId="14" fillId="2" borderId="5" xfId="0" applyNumberFormat="1" applyFont="1" applyFill="1" applyBorder="1" applyAlignment="1">
      <alignment horizontal="center" vertical="top" wrapText="1"/>
    </xf>
    <xf numFmtId="164" fontId="14" fillId="2" borderId="17" xfId="0" applyNumberFormat="1" applyFont="1" applyFill="1" applyBorder="1" applyAlignment="1">
      <alignment horizontal="center" vertical="top" wrapText="1"/>
    </xf>
    <xf numFmtId="0" fontId="14" fillId="0" borderId="13" xfId="0" applyNumberFormat="1" applyFont="1" applyBorder="1" applyAlignment="1">
      <alignment horizontal="center" vertical="top" wrapText="1"/>
    </xf>
    <xf numFmtId="164" fontId="14" fillId="0" borderId="14" xfId="0" applyNumberFormat="1" applyFont="1" applyBorder="1" applyAlignment="1">
      <alignment horizontal="center" vertical="top" wrapText="1"/>
    </xf>
    <xf numFmtId="164" fontId="14" fillId="3" borderId="17" xfId="0" applyNumberFormat="1" applyFont="1" applyFill="1" applyBorder="1" applyAlignment="1">
      <alignment horizontal="center" vertical="top" wrapText="1"/>
    </xf>
    <xf numFmtId="0" fontId="15" fillId="0" borderId="13" xfId="0" applyNumberFormat="1" applyFont="1" applyBorder="1" applyAlignment="1">
      <alignment vertical="center" wrapText="1"/>
    </xf>
    <xf numFmtId="0" fontId="11" fillId="0" borderId="0" xfId="0" applyNumberFormat="1" applyFont="1" applyAlignment="1">
      <alignment horizontal="center"/>
    </xf>
    <xf numFmtId="0" fontId="14" fillId="0" borderId="5" xfId="0" applyNumberFormat="1" applyFont="1" applyBorder="1" applyAlignment="1">
      <alignment horizontal="center" vertical="top" wrapText="1"/>
    </xf>
    <xf numFmtId="0" fontId="14" fillId="0" borderId="17" xfId="0" applyNumberFormat="1" applyFont="1" applyBorder="1" applyAlignment="1">
      <alignment horizontal="center" vertical="top" wrapText="1"/>
    </xf>
    <xf numFmtId="0" fontId="4" fillId="3" borderId="5" xfId="0" applyNumberFormat="1" applyFont="1" applyFill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right" vertical="top" wrapText="1"/>
    </xf>
    <xf numFmtId="0" fontId="14" fillId="2" borderId="14" xfId="0" applyNumberFormat="1" applyFont="1" applyFill="1" applyBorder="1" applyAlignment="1">
      <alignment horizontal="right" vertical="top" wrapText="1"/>
    </xf>
    <xf numFmtId="0" fontId="13" fillId="3" borderId="18" xfId="0" applyNumberFormat="1" applyFont="1" applyFill="1" applyBorder="1"/>
    <xf numFmtId="0" fontId="14" fillId="3" borderId="14" xfId="0" applyNumberFormat="1" applyFont="1" applyFill="1" applyBorder="1" applyAlignment="1">
      <alignment horizontal="right" vertical="top" wrapText="1"/>
    </xf>
    <xf numFmtId="0" fontId="13" fillId="3" borderId="19" xfId="0" applyNumberFormat="1" applyFont="1" applyFill="1" applyBorder="1" applyAlignment="1">
      <alignment horizontal="center" vertical="center" wrapText="1"/>
    </xf>
    <xf numFmtId="0" fontId="14" fillId="3" borderId="14" xfId="0" applyNumberFormat="1" applyFont="1" applyFill="1" applyBorder="1" applyAlignment="1">
      <alignment horizontal="center" vertical="top" wrapText="1"/>
    </xf>
    <xf numFmtId="0" fontId="11" fillId="0" borderId="0" xfId="0" applyNumberFormat="1" applyFont="1" applyAlignment="1">
      <alignment vertical="top" wrapText="1"/>
    </xf>
    <xf numFmtId="0" fontId="12" fillId="4" borderId="0" xfId="0" applyNumberFormat="1" applyFont="1" applyFill="1" applyAlignment="1">
      <alignment horizontal="left" vertical="center" wrapText="1"/>
    </xf>
    <xf numFmtId="0" fontId="4" fillId="4" borderId="0" xfId="0" applyNumberFormat="1" applyFont="1" applyFill="1" applyAlignment="1">
      <alignment horizontal="center" vertical="top" wrapText="1"/>
    </xf>
    <xf numFmtId="0" fontId="12" fillId="0" borderId="14" xfId="0" applyNumberFormat="1" applyFont="1" applyBorder="1" applyAlignment="1">
      <alignment vertical="top" wrapText="1"/>
    </xf>
    <xf numFmtId="0" fontId="4" fillId="0" borderId="21" xfId="0" applyNumberFormat="1" applyFont="1" applyBorder="1" applyAlignment="1">
      <alignment horizontal="center" vertical="top" wrapText="1"/>
    </xf>
    <xf numFmtId="0" fontId="12" fillId="0" borderId="5" xfId="0" applyNumberFormat="1" applyFont="1" applyBorder="1" applyAlignment="1">
      <alignment vertical="top" wrapText="1"/>
    </xf>
    <xf numFmtId="0" fontId="12" fillId="4" borderId="0" xfId="0" applyNumberFormat="1" applyFont="1" applyFill="1" applyAlignment="1">
      <alignment vertical="top" wrapText="1"/>
    </xf>
    <xf numFmtId="0" fontId="4" fillId="0" borderId="22" xfId="0" applyNumberFormat="1" applyFont="1" applyBorder="1" applyAlignment="1">
      <alignment horizontal="center" vertical="top" wrapText="1"/>
    </xf>
    <xf numFmtId="0" fontId="15" fillId="0" borderId="17" xfId="0" applyNumberFormat="1" applyFont="1" applyBorder="1" applyAlignment="1">
      <alignment horizontal="left" vertical="top" wrapText="1"/>
    </xf>
    <xf numFmtId="0" fontId="16" fillId="0" borderId="17" xfId="0" applyNumberFormat="1" applyFont="1" applyBorder="1" applyAlignment="1">
      <alignment horizontal="center" vertical="top" wrapText="1"/>
    </xf>
    <xf numFmtId="0" fontId="4" fillId="0" borderId="19" xfId="0" applyNumberFormat="1" applyFont="1" applyBorder="1" applyAlignment="1">
      <alignment horizontal="center" vertical="top" wrapText="1"/>
    </xf>
    <xf numFmtId="164" fontId="4" fillId="4" borderId="0" xfId="0" applyNumberFormat="1" applyFont="1" applyFill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3" fillId="0" borderId="22" xfId="0" applyNumberFormat="1" applyFont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center" vertical="top" wrapText="1"/>
    </xf>
    <xf numFmtId="164" fontId="3" fillId="4" borderId="0" xfId="0" applyNumberFormat="1" applyFont="1" applyFill="1" applyAlignment="1">
      <alignment horizontal="center" vertical="top" wrapText="1"/>
    </xf>
    <xf numFmtId="0" fontId="18" fillId="0" borderId="0" xfId="0" applyNumberFormat="1" applyFont="1" applyAlignment="1">
      <alignment horizontal="center" vertical="top" wrapText="1"/>
    </xf>
    <xf numFmtId="0" fontId="14" fillId="2" borderId="23" xfId="0" applyNumberFormat="1" applyFont="1" applyFill="1" applyBorder="1" applyAlignment="1">
      <alignment horizontal="left" vertical="top" wrapText="1"/>
    </xf>
    <xf numFmtId="0" fontId="14" fillId="2" borderId="23" xfId="0" applyNumberFormat="1" applyFont="1" applyFill="1" applyBorder="1" applyAlignment="1">
      <alignment horizontal="right" vertical="top" wrapText="1"/>
    </xf>
    <xf numFmtId="0" fontId="14" fillId="2" borderId="9" xfId="0" applyNumberFormat="1" applyFont="1" applyFill="1" applyBorder="1" applyAlignment="1">
      <alignment horizontal="center" vertical="top" wrapText="1"/>
    </xf>
    <xf numFmtId="0" fontId="14" fillId="2" borderId="0" xfId="0" applyNumberFormat="1" applyFont="1" applyFill="1" applyAlignment="1">
      <alignment horizontal="center" vertical="top" wrapText="1"/>
    </xf>
    <xf numFmtId="164" fontId="14" fillId="2" borderId="8" xfId="0" applyNumberFormat="1" applyFont="1" applyFill="1" applyBorder="1" applyAlignment="1">
      <alignment horizontal="center" vertical="top" wrapText="1"/>
    </xf>
    <xf numFmtId="164" fontId="14" fillId="4" borderId="0" xfId="0" applyNumberFormat="1" applyFont="1" applyFill="1" applyAlignment="1">
      <alignment horizontal="center" vertical="top" wrapText="1"/>
    </xf>
    <xf numFmtId="0" fontId="14" fillId="0" borderId="5" xfId="0" applyNumberFormat="1" applyFont="1" applyBorder="1" applyAlignment="1">
      <alignment horizontal="left" vertical="top" wrapText="1"/>
    </xf>
    <xf numFmtId="0" fontId="14" fillId="0" borderId="19" xfId="0" applyNumberFormat="1" applyFont="1" applyBorder="1" applyAlignment="1">
      <alignment horizontal="center" vertical="top" wrapText="1"/>
    </xf>
    <xf numFmtId="0" fontId="14" fillId="3" borderId="24" xfId="0" applyNumberFormat="1" applyFont="1" applyFill="1" applyBorder="1" applyAlignment="1">
      <alignment horizontal="left" vertical="top" wrapText="1"/>
    </xf>
    <xf numFmtId="0" fontId="14" fillId="3" borderId="25" xfId="0" applyNumberFormat="1" applyFont="1" applyFill="1" applyBorder="1" applyAlignment="1">
      <alignment horizontal="right" vertical="top" wrapText="1"/>
    </xf>
    <xf numFmtId="0" fontId="14" fillId="4" borderId="0" xfId="0" applyNumberFormat="1" applyFont="1" applyFill="1" applyAlignment="1">
      <alignment horizontal="center" vertical="top" wrapText="1"/>
    </xf>
    <xf numFmtId="0" fontId="4" fillId="0" borderId="26" xfId="0" applyNumberFormat="1" applyFont="1" applyBorder="1" applyAlignment="1">
      <alignment horizontal="center" vertical="top" wrapText="1"/>
    </xf>
    <xf numFmtId="0" fontId="15" fillId="0" borderId="13" xfId="0" applyNumberFormat="1" applyFont="1" applyBorder="1" applyAlignment="1">
      <alignment vertical="top" wrapText="1"/>
    </xf>
    <xf numFmtId="0" fontId="14" fillId="2" borderId="5" xfId="0" applyNumberFormat="1" applyFont="1" applyFill="1" applyBorder="1" applyAlignment="1">
      <alignment horizontal="left" vertical="top" wrapText="1"/>
    </xf>
    <xf numFmtId="0" fontId="14" fillId="2" borderId="18" xfId="0" applyNumberFormat="1" applyFont="1" applyFill="1" applyBorder="1" applyAlignment="1">
      <alignment horizontal="right" vertical="top" wrapText="1"/>
    </xf>
    <xf numFmtId="0" fontId="14" fillId="2" borderId="24" xfId="0" applyNumberFormat="1" applyFont="1" applyFill="1" applyBorder="1" applyAlignment="1">
      <alignment horizontal="center" vertical="top" wrapText="1"/>
    </xf>
    <xf numFmtId="0" fontId="14" fillId="2" borderId="25" xfId="0" applyNumberFormat="1" applyFont="1" applyFill="1" applyBorder="1" applyAlignment="1">
      <alignment horizontal="center" vertical="top" wrapText="1"/>
    </xf>
    <xf numFmtId="0" fontId="14" fillId="2" borderId="27" xfId="0" applyNumberFormat="1" applyFont="1" applyFill="1" applyBorder="1" applyAlignment="1">
      <alignment horizontal="center" vertical="top" wrapText="1"/>
    </xf>
    <xf numFmtId="0" fontId="14" fillId="0" borderId="18" xfId="0" applyNumberFormat="1" applyFont="1" applyBorder="1" applyAlignment="1">
      <alignment horizontal="center" vertical="top" wrapText="1"/>
    </xf>
    <xf numFmtId="0" fontId="12" fillId="0" borderId="0" xfId="0" applyNumberFormat="1" applyFont="1"/>
    <xf numFmtId="0" fontId="19" fillId="2" borderId="14" xfId="0" applyNumberFormat="1" applyFont="1" applyFill="1" applyBorder="1" applyAlignment="1">
      <alignment horizontal="right" vertical="top" wrapText="1"/>
    </xf>
    <xf numFmtId="0" fontId="19" fillId="2" borderId="14" xfId="0" applyNumberFormat="1" applyFont="1" applyFill="1" applyBorder="1" applyAlignment="1">
      <alignment horizontal="center" vertical="top" wrapText="1"/>
    </xf>
    <xf numFmtId="0" fontId="19" fillId="2" borderId="21" xfId="0" applyNumberFormat="1" applyFont="1" applyFill="1" applyBorder="1" applyAlignment="1">
      <alignment horizontal="center" vertical="top" wrapText="1"/>
    </xf>
    <xf numFmtId="0" fontId="19" fillId="2" borderId="13" xfId="0" applyNumberFormat="1" applyFont="1" applyFill="1" applyBorder="1" applyAlignment="1">
      <alignment horizontal="center" vertical="top" wrapText="1"/>
    </xf>
    <xf numFmtId="0" fontId="19" fillId="4" borderId="0" xfId="0" applyNumberFormat="1" applyFont="1" applyFill="1" applyAlignment="1">
      <alignment horizontal="center" vertical="top" wrapText="1"/>
    </xf>
    <xf numFmtId="0" fontId="12" fillId="3" borderId="5" xfId="0" applyNumberFormat="1" applyFont="1" applyFill="1" applyBorder="1"/>
    <xf numFmtId="0" fontId="19" fillId="3" borderId="14" xfId="0" applyNumberFormat="1" applyFont="1" applyFill="1" applyBorder="1" applyAlignment="1">
      <alignment horizontal="right" vertical="top" wrapText="1"/>
    </xf>
    <xf numFmtId="0" fontId="12" fillId="3" borderId="5" xfId="0" applyNumberFormat="1" applyFont="1" applyFill="1" applyBorder="1" applyAlignment="1">
      <alignment horizontal="center"/>
    </xf>
    <xf numFmtId="0" fontId="19" fillId="3" borderId="14" xfId="0" applyNumberFormat="1" applyFont="1" applyFill="1" applyBorder="1" applyAlignment="1">
      <alignment horizontal="center" vertical="top" wrapText="1"/>
    </xf>
    <xf numFmtId="0" fontId="19" fillId="3" borderId="21" xfId="0" applyNumberFormat="1" applyFont="1" applyFill="1" applyBorder="1" applyAlignment="1">
      <alignment horizontal="center" vertical="top" wrapText="1"/>
    </xf>
    <xf numFmtId="0" fontId="19" fillId="3" borderId="13" xfId="0" applyNumberFormat="1" applyFont="1" applyFill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top" wrapText="1"/>
    </xf>
    <xf numFmtId="0" fontId="12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center" vertical="top" wrapText="1"/>
    </xf>
    <xf numFmtId="0" fontId="11" fillId="4" borderId="0" xfId="0" applyNumberFormat="1" applyFont="1" applyFill="1"/>
    <xf numFmtId="0" fontId="12" fillId="0" borderId="0" xfId="0" applyNumberFormat="1" applyFont="1"/>
    <xf numFmtId="0" fontId="12" fillId="4" borderId="0" xfId="0" applyNumberFormat="1" applyFont="1" applyFill="1"/>
    <xf numFmtId="0" fontId="14" fillId="3" borderId="5" xfId="0" applyNumberFormat="1" applyFont="1" applyFill="1" applyBorder="1" applyAlignment="1">
      <alignment horizontal="left" vertical="top" wrapText="1"/>
    </xf>
    <xf numFmtId="0" fontId="15" fillId="0" borderId="5" xfId="0" applyNumberFormat="1" applyFont="1" applyBorder="1" applyAlignment="1">
      <alignment horizontal="justify" vertical="center" wrapText="1"/>
    </xf>
    <xf numFmtId="0" fontId="13" fillId="0" borderId="5" xfId="0" applyNumberFormat="1" applyFont="1" applyBorder="1" applyAlignment="1">
      <alignment horizontal="center" vertical="top" wrapText="1"/>
    </xf>
    <xf numFmtId="164" fontId="13" fillId="0" borderId="5" xfId="0" applyNumberFormat="1" applyFont="1" applyBorder="1" applyAlignment="1">
      <alignment horizontal="center" vertical="top" wrapText="1"/>
    </xf>
    <xf numFmtId="164" fontId="13" fillId="4" borderId="0" xfId="0" applyNumberFormat="1" applyFont="1" applyFill="1" applyAlignment="1">
      <alignment horizontal="center" vertical="top" wrapText="1"/>
    </xf>
    <xf numFmtId="0" fontId="14" fillId="2" borderId="3" xfId="0" applyNumberFormat="1" applyFont="1" applyFill="1" applyBorder="1" applyAlignment="1">
      <alignment horizontal="right" vertical="top" wrapText="1"/>
    </xf>
    <xf numFmtId="0" fontId="14" fillId="2" borderId="13" xfId="0" applyNumberFormat="1" applyFont="1" applyFill="1" applyBorder="1" applyAlignment="1">
      <alignment horizontal="center" vertical="top" wrapText="1"/>
    </xf>
    <xf numFmtId="0" fontId="17" fillId="0" borderId="5" xfId="0" applyNumberFormat="1" applyFont="1" applyBorder="1" applyAlignment="1">
      <alignment horizontal="left" vertical="top" wrapText="1"/>
    </xf>
    <xf numFmtId="0" fontId="15" fillId="0" borderId="14" xfId="0" applyNumberFormat="1" applyFont="1" applyBorder="1" applyAlignment="1">
      <alignment horizontal="left" vertical="top" wrapText="1"/>
    </xf>
    <xf numFmtId="49" fontId="16" fillId="0" borderId="14" xfId="0" applyNumberFormat="1" applyFont="1" applyBorder="1" applyAlignment="1">
      <alignment horizontal="center" vertical="top" wrapText="1"/>
    </xf>
    <xf numFmtId="164" fontId="4" fillId="0" borderId="13" xfId="0" applyNumberFormat="1" applyFont="1" applyBorder="1" applyAlignment="1">
      <alignment horizontal="center" vertical="top" wrapText="1"/>
    </xf>
    <xf numFmtId="164" fontId="14" fillId="0" borderId="13" xfId="0" applyNumberFormat="1" applyFont="1" applyBorder="1" applyAlignment="1">
      <alignment horizontal="center" vertical="top" wrapText="1"/>
    </xf>
    <xf numFmtId="164" fontId="14" fillId="3" borderId="13" xfId="0" applyNumberFormat="1" applyFont="1" applyFill="1" applyBorder="1" applyAlignment="1">
      <alignment horizontal="center" vertical="top" wrapText="1"/>
    </xf>
    <xf numFmtId="164" fontId="17" fillId="0" borderId="0" xfId="0" applyNumberFormat="1" applyFont="1" applyAlignment="1">
      <alignment horizontal="center" vertical="top" wrapText="1"/>
    </xf>
    <xf numFmtId="0" fontId="15" fillId="0" borderId="5" xfId="0" applyNumberFormat="1" applyFont="1" applyBorder="1" applyAlignment="1">
      <alignment vertical="center" wrapText="1"/>
    </xf>
    <xf numFmtId="0" fontId="15" fillId="0" borderId="5" xfId="0" applyNumberFormat="1" applyFont="1" applyBorder="1" applyAlignment="1">
      <alignment horizontal="center" vertical="top" wrapText="1"/>
    </xf>
    <xf numFmtId="0" fontId="15" fillId="0" borderId="3" xfId="0" applyNumberFormat="1" applyFont="1" applyBorder="1" applyAlignment="1">
      <alignment vertical="top" wrapText="1"/>
    </xf>
    <xf numFmtId="0" fontId="15" fillId="0" borderId="3" xfId="0" applyNumberFormat="1" applyFont="1" applyBorder="1" applyAlignment="1">
      <alignment horizontal="center" vertical="top" wrapText="1"/>
    </xf>
    <xf numFmtId="164" fontId="15" fillId="0" borderId="3" xfId="0" applyNumberFormat="1" applyFont="1" applyBorder="1" applyAlignment="1">
      <alignment horizontal="center" vertical="top" wrapText="1"/>
    </xf>
    <xf numFmtId="0" fontId="14" fillId="4" borderId="0" xfId="0" applyNumberFormat="1" applyFont="1" applyFill="1" applyAlignment="1">
      <alignment horizontal="right" vertical="top" wrapText="1"/>
    </xf>
    <xf numFmtId="49" fontId="15" fillId="0" borderId="3" xfId="0" applyNumberFormat="1" applyFont="1" applyBorder="1" applyAlignment="1">
      <alignment horizontal="left" vertical="top" wrapText="1"/>
    </xf>
    <xf numFmtId="0" fontId="15" fillId="0" borderId="28" xfId="0" applyNumberFormat="1" applyFont="1" applyBorder="1" applyAlignment="1">
      <alignment horizontal="center" vertical="top" wrapText="1"/>
    </xf>
    <xf numFmtId="0" fontId="20" fillId="0" borderId="0" xfId="0" applyNumberFormat="1" applyFont="1" applyAlignment="1">
      <alignment horizontal="center" vertical="top" wrapText="1"/>
    </xf>
    <xf numFmtId="164" fontId="4" fillId="0" borderId="29" xfId="0" applyNumberFormat="1" applyFont="1" applyBorder="1" applyAlignment="1">
      <alignment horizontal="center" vertical="top" wrapText="1"/>
    </xf>
    <xf numFmtId="0" fontId="13" fillId="0" borderId="3" xfId="0" applyNumberFormat="1" applyFont="1" applyBorder="1" applyAlignment="1">
      <alignment horizontal="center" vertical="top" wrapText="1"/>
    </xf>
    <xf numFmtId="164" fontId="13" fillId="0" borderId="3" xfId="0" applyNumberFormat="1" applyFont="1" applyBorder="1" applyAlignment="1">
      <alignment horizontal="center" vertical="top" wrapText="1"/>
    </xf>
    <xf numFmtId="0" fontId="15" fillId="0" borderId="3" xfId="0" applyNumberFormat="1" applyFont="1" applyBorder="1" applyAlignment="1">
      <alignment horizontal="justify" vertical="top" wrapText="1"/>
    </xf>
    <xf numFmtId="16" fontId="15" fillId="0" borderId="3" xfId="0" applyNumberFormat="1" applyFont="1" applyBorder="1" applyAlignment="1">
      <alignment horizontal="left" vertical="center" wrapText="1"/>
    </xf>
    <xf numFmtId="49" fontId="16" fillId="0" borderId="17" xfId="0" applyNumberFormat="1" applyFont="1" applyBorder="1" applyAlignment="1">
      <alignment horizontal="center" vertical="top" wrapText="1"/>
    </xf>
    <xf numFmtId="0" fontId="1" fillId="0" borderId="30" xfId="0" applyNumberFormat="1" applyFont="1" applyBorder="1" applyAlignment="1">
      <alignment wrapText="1"/>
    </xf>
    <xf numFmtId="0" fontId="1" fillId="5" borderId="30" xfId="0" applyNumberFormat="1" applyFont="1" applyFill="1" applyBorder="1" applyAlignment="1">
      <alignment wrapText="1"/>
    </xf>
    <xf numFmtId="0" fontId="1" fillId="0" borderId="30" xfId="0" applyNumberFormat="1" applyFont="1" applyBorder="1"/>
    <xf numFmtId="0" fontId="1" fillId="5" borderId="30" xfId="0" applyNumberFormat="1" applyFont="1" applyFill="1" applyBorder="1" applyAlignment="1">
      <alignment horizontal="center" vertical="center"/>
    </xf>
    <xf numFmtId="0" fontId="1" fillId="5" borderId="30" xfId="0" applyNumberFormat="1" applyFont="1" applyFill="1" applyBorder="1"/>
    <xf numFmtId="0" fontId="1" fillId="5" borderId="5" xfId="0" applyNumberFormat="1" applyFont="1" applyFill="1" applyBorder="1"/>
    <xf numFmtId="164" fontId="1" fillId="5" borderId="30" xfId="0" applyNumberFormat="1" applyFont="1" applyFill="1" applyBorder="1"/>
    <xf numFmtId="0" fontId="1" fillId="5" borderId="8" xfId="0" applyNumberFormat="1" applyFont="1" applyFill="1" applyBorder="1"/>
    <xf numFmtId="2" fontId="1" fillId="0" borderId="30" xfId="0" applyNumberFormat="1" applyFont="1" applyBorder="1"/>
    <xf numFmtId="0" fontId="1" fillId="0" borderId="30" xfId="0" applyNumberFormat="1" applyFont="1" applyBorder="1" applyAlignment="1">
      <alignment vertical="center" wrapText="1"/>
    </xf>
    <xf numFmtId="0" fontId="1" fillId="5" borderId="30" xfId="0" applyNumberFormat="1" applyFont="1" applyFill="1" applyBorder="1" applyAlignment="1">
      <alignment vertical="center" wrapText="1"/>
    </xf>
    <xf numFmtId="2" fontId="1" fillId="5" borderId="30" xfId="0" applyNumberFormat="1" applyFont="1" applyFill="1" applyBorder="1"/>
    <xf numFmtId="0" fontId="21" fillId="0" borderId="0" xfId="0" applyNumberFormat="1" applyFont="1"/>
    <xf numFmtId="0" fontId="1" fillId="0" borderId="5" xfId="0" applyNumberFormat="1" applyFont="1" applyBorder="1"/>
    <xf numFmtId="0" fontId="1" fillId="0" borderId="8" xfId="0" applyNumberFormat="1" applyFont="1" applyBorder="1"/>
    <xf numFmtId="0" fontId="1" fillId="0" borderId="13" xfId="0" applyNumberFormat="1" applyFont="1" applyBorder="1"/>
    <xf numFmtId="0" fontId="23" fillId="0" borderId="13" xfId="0" applyNumberFormat="1" applyFont="1" applyBorder="1"/>
    <xf numFmtId="0" fontId="1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4" fillId="0" borderId="5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5" xfId="0" applyNumberFormat="1" applyFont="1" applyBorder="1" applyAlignment="1">
      <alignment horizontal="center" vertical="top" wrapText="1"/>
    </xf>
    <xf numFmtId="0" fontId="4" fillId="0" borderId="6" xfId="0" applyNumberFormat="1" applyFont="1" applyBorder="1" applyAlignment="1">
      <alignment horizontal="center" vertical="top" wrapText="1"/>
    </xf>
    <xf numFmtId="0" fontId="4" fillId="0" borderId="7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15" xfId="0" applyNumberFormat="1" applyFont="1" applyBorder="1" applyAlignment="1">
      <alignment horizontal="left" vertical="top" wrapText="1"/>
    </xf>
    <xf numFmtId="0" fontId="4" fillId="0" borderId="6" xfId="0" applyNumberFormat="1" applyFont="1" applyBorder="1" applyAlignment="1">
      <alignment horizontal="left" vertical="top" wrapText="1"/>
    </xf>
    <xf numFmtId="0" fontId="4" fillId="0" borderId="7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2" xfId="0" applyNumberFormat="1" applyFont="1" applyBorder="1" applyAlignment="1">
      <alignment horizontal="left" vertical="top" wrapText="1"/>
    </xf>
    <xf numFmtId="0" fontId="4" fillId="0" borderId="12" xfId="0" applyNumberFormat="1" applyFont="1" applyBorder="1" applyAlignment="1">
      <alignment horizontal="left" vertical="top" wrapText="1"/>
    </xf>
    <xf numFmtId="0" fontId="12" fillId="0" borderId="1" xfId="0" applyNumberFormat="1" applyFont="1" applyBorder="1" applyAlignment="1">
      <alignment horizontal="left" vertical="top" wrapText="1"/>
    </xf>
    <xf numFmtId="0" fontId="12" fillId="0" borderId="0" xfId="0" applyNumberFormat="1" applyFont="1" applyAlignment="1">
      <alignment horizontal="left" vertical="top" wrapText="1"/>
    </xf>
    <xf numFmtId="0" fontId="12" fillId="0" borderId="2" xfId="0" applyNumberFormat="1" applyFont="1" applyBorder="1" applyAlignment="1">
      <alignment horizontal="left" vertical="top" wrapText="1"/>
    </xf>
    <xf numFmtId="0" fontId="12" fillId="0" borderId="1" xfId="0" applyNumberFormat="1" applyFont="1" applyBorder="1" applyAlignment="1">
      <alignment horizontal="left" vertical="top"/>
    </xf>
    <xf numFmtId="0" fontId="12" fillId="0" borderId="0" xfId="0" applyNumberFormat="1" applyFont="1" applyAlignment="1">
      <alignment horizontal="left" vertical="top"/>
    </xf>
    <xf numFmtId="0" fontId="12" fillId="0" borderId="2" xfId="0" applyNumberFormat="1" applyFont="1" applyBorder="1" applyAlignment="1">
      <alignment horizontal="left" vertical="top"/>
    </xf>
    <xf numFmtId="0" fontId="12" fillId="0" borderId="1" xfId="0" applyNumberFormat="1" applyFont="1" applyBorder="1" applyAlignment="1">
      <alignment wrapText="1"/>
    </xf>
    <xf numFmtId="0" fontId="12" fillId="0" borderId="0" xfId="0" applyNumberFormat="1" applyFont="1" applyAlignment="1">
      <alignment wrapText="1"/>
    </xf>
    <xf numFmtId="0" fontId="12" fillId="0" borderId="2" xfId="0" applyNumberFormat="1" applyFont="1" applyBorder="1" applyAlignment="1">
      <alignment wrapText="1"/>
    </xf>
    <xf numFmtId="0" fontId="12" fillId="0" borderId="1" xfId="0" applyNumberFormat="1" applyFont="1" applyBorder="1" applyAlignment="1">
      <alignment horizontal="left" vertical="center" wrapText="1"/>
    </xf>
    <xf numFmtId="0" fontId="12" fillId="0" borderId="0" xfId="0" applyNumberFormat="1" applyFont="1" applyAlignment="1">
      <alignment horizontal="left" vertical="center" wrapText="1"/>
    </xf>
    <xf numFmtId="0" fontId="12" fillId="0" borderId="2" xfId="0" applyNumberFormat="1" applyFont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center" vertical="top" wrapText="1"/>
    </xf>
    <xf numFmtId="0" fontId="4" fillId="0" borderId="20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horizontal="center" vertical="top" wrapText="1"/>
    </xf>
    <xf numFmtId="2" fontId="22" fillId="0" borderId="0" xfId="0" applyNumberFormat="1" applyFont="1" applyAlignment="1">
      <alignment horizontal="left"/>
    </xf>
    <xf numFmtId="0" fontId="12" fillId="0" borderId="0" xfId="0" applyNumberFormat="1" applyFont="1" applyAlignment="1">
      <alignment horizontal="center" vertical="center" wrapText="1"/>
    </xf>
    <xf numFmtId="0" fontId="11" fillId="0" borderId="31" xfId="0" applyNumberFormat="1" applyFont="1" applyBorder="1" applyAlignment="1">
      <alignment horizontal="center" vertical="center" wrapText="1"/>
    </xf>
    <xf numFmtId="0" fontId="11" fillId="0" borderId="32" xfId="0" applyNumberFormat="1" applyFont="1" applyBorder="1" applyAlignment="1">
      <alignment horizontal="center" vertical="center" wrapText="1"/>
    </xf>
    <xf numFmtId="0" fontId="11" fillId="0" borderId="33" xfId="0" applyNumberFormat="1" applyFont="1" applyBorder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 wrapText="1"/>
    </xf>
    <xf numFmtId="0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left" wrapText="1"/>
    </xf>
    <xf numFmtId="0" fontId="11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7410449" y="485774"/>
    <xdr:ext cx="1819275" cy="1257299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0" cy="0"/>
        </a:xfrm>
        <a:prstGeom prst="rect">
          <a:avLst/>
        </a:prstGeom>
      </xdr:spPr>
    </xdr:pic>
    <xdr:clientData/>
  </xdr:absoluteAnchor>
  <xdr:twoCellAnchor editAs="oneCell">
    <xdr:from>
      <xdr:col>0</xdr:col>
      <xdr:colOff>114300</xdr:colOff>
      <xdr:row>2</xdr:row>
      <xdr:rowOff>247650</xdr:rowOff>
    </xdr:from>
    <xdr:to>
      <xdr:col>4</xdr:col>
      <xdr:colOff>285377</xdr:colOff>
      <xdr:row>3</xdr:row>
      <xdr:rowOff>752475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D69BE259-DD00-41F1-9CE4-A54F219786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300" y="762000"/>
          <a:ext cx="2409452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8"/>
  <sheetViews>
    <sheetView tabSelected="1" workbookViewId="0">
      <selection activeCell="A4" sqref="A4:E4"/>
    </sheetView>
  </sheetViews>
  <sheetFormatPr defaultColWidth="9" defaultRowHeight="12.75" x14ac:dyDescent="0.2"/>
  <cols>
    <col min="4" max="4" width="6.5703125" customWidth="1"/>
    <col min="5" max="5" width="18.42578125" customWidth="1"/>
    <col min="6" max="6" width="6.7109375" customWidth="1"/>
    <col min="9" max="9" width="0.42578125" customWidth="1"/>
    <col min="12" max="12" width="41.5703125" customWidth="1"/>
  </cols>
  <sheetData>
    <row r="1" spans="1:15" ht="20.25" x14ac:dyDescent="0.3">
      <c r="A1" s="1"/>
      <c r="B1" s="1"/>
      <c r="C1" s="1"/>
      <c r="D1" s="1"/>
      <c r="E1" s="1"/>
      <c r="F1" s="1"/>
      <c r="K1" s="196" t="s">
        <v>0</v>
      </c>
      <c r="L1" s="196"/>
      <c r="M1" s="196"/>
      <c r="N1" s="196"/>
      <c r="O1" s="1"/>
    </row>
    <row r="2" spans="1:15" ht="20.25" x14ac:dyDescent="0.3">
      <c r="A2" s="199" t="s">
        <v>1</v>
      </c>
      <c r="B2" s="199"/>
      <c r="C2" s="199"/>
      <c r="D2" s="199"/>
      <c r="E2" s="199"/>
      <c r="F2" s="204"/>
      <c r="G2" s="204"/>
      <c r="H2" s="204"/>
      <c r="I2" s="204"/>
      <c r="J2" s="204"/>
      <c r="K2" s="196" t="s">
        <v>2</v>
      </c>
      <c r="L2" s="196"/>
      <c r="M2" s="196"/>
      <c r="N2" s="196"/>
      <c r="O2" s="1"/>
    </row>
    <row r="3" spans="1:15" ht="20.25" x14ac:dyDescent="0.3">
      <c r="A3" s="199" t="s">
        <v>3</v>
      </c>
      <c r="B3" s="199"/>
      <c r="C3" s="199"/>
      <c r="D3" s="199"/>
      <c r="E3" s="199"/>
      <c r="F3" s="200"/>
      <c r="G3" s="200"/>
      <c r="H3" s="200"/>
      <c r="I3" s="200"/>
      <c r="J3" s="200"/>
      <c r="K3" s="196" t="s">
        <v>4</v>
      </c>
      <c r="L3" s="196"/>
      <c r="M3" s="196"/>
      <c r="N3" s="196"/>
      <c r="O3" s="1"/>
    </row>
    <row r="4" spans="1:15" ht="60.75" customHeight="1" x14ac:dyDescent="0.3">
      <c r="A4" s="198"/>
      <c r="B4" s="198"/>
      <c r="C4" s="198"/>
      <c r="D4" s="198"/>
      <c r="E4" s="198"/>
      <c r="F4" s="3"/>
      <c r="G4" s="3"/>
      <c r="H4" s="3"/>
      <c r="I4" s="3"/>
      <c r="J4" s="3"/>
      <c r="K4" s="2"/>
      <c r="L4" s="2"/>
      <c r="M4" s="2"/>
      <c r="N4" s="2"/>
      <c r="O4" s="1"/>
    </row>
    <row r="5" spans="1:15" ht="20.25" x14ac:dyDescent="0.3">
      <c r="A5" s="197" t="s">
        <v>5</v>
      </c>
      <c r="B5" s="197"/>
      <c r="C5" s="197"/>
      <c r="D5" s="197"/>
      <c r="E5" s="197"/>
      <c r="K5" s="196" t="s">
        <v>6</v>
      </c>
      <c r="L5" s="196"/>
      <c r="M5" s="196"/>
      <c r="N5" s="196"/>
      <c r="O5" s="196"/>
    </row>
    <row r="6" spans="1:15" ht="20.25" x14ac:dyDescent="0.3">
      <c r="A6" s="196" t="s">
        <v>7</v>
      </c>
      <c r="B6" s="196"/>
      <c r="C6" s="196"/>
      <c r="D6" s="196"/>
      <c r="E6" s="196"/>
      <c r="F6" s="194"/>
      <c r="G6" s="194"/>
      <c r="H6" s="194"/>
      <c r="I6" s="194"/>
      <c r="J6" s="4"/>
      <c r="K6" s="209" t="s">
        <v>7</v>
      </c>
      <c r="L6" s="209"/>
      <c r="M6" s="209"/>
      <c r="N6" s="5"/>
      <c r="O6" s="1"/>
    </row>
    <row r="7" spans="1:15" ht="15" x14ac:dyDescent="0.25">
      <c r="A7" s="205"/>
      <c r="B7" s="205"/>
      <c r="C7" s="6"/>
      <c r="D7" s="1"/>
      <c r="E7" s="1"/>
      <c r="F7" s="204"/>
      <c r="G7" s="204"/>
      <c r="H7" s="204"/>
      <c r="I7" s="204"/>
      <c r="K7" s="205"/>
      <c r="L7" s="205"/>
      <c r="M7" s="205"/>
      <c r="N7" s="205"/>
      <c r="O7" s="1"/>
    </row>
    <row r="8" spans="1:15" ht="20.25" x14ac:dyDescent="0.3">
      <c r="A8" s="199"/>
      <c r="B8" s="199"/>
      <c r="C8" s="199"/>
      <c r="D8" s="199"/>
      <c r="E8" s="199"/>
      <c r="F8" s="7"/>
      <c r="G8" s="7"/>
      <c r="H8" s="7"/>
      <c r="I8" s="7"/>
      <c r="K8" s="6"/>
      <c r="L8" s="6"/>
      <c r="M8" s="6"/>
      <c r="N8" s="6"/>
      <c r="O8" s="1"/>
    </row>
    <row r="9" spans="1:15" ht="20.25" x14ac:dyDescent="0.3">
      <c r="A9" s="199"/>
      <c r="B9" s="199"/>
      <c r="C9" s="199"/>
      <c r="D9" s="199"/>
      <c r="E9" s="199"/>
      <c r="F9" s="7"/>
      <c r="G9" s="7"/>
      <c r="H9" s="7"/>
      <c r="I9" s="7"/>
      <c r="K9" s="6"/>
      <c r="L9" s="6"/>
      <c r="M9" s="6"/>
      <c r="N9" s="6"/>
      <c r="O9" s="1"/>
    </row>
    <row r="10" spans="1:15" ht="20.25" x14ac:dyDescent="0.3">
      <c r="A10" s="197"/>
      <c r="B10" s="197"/>
      <c r="C10" s="197"/>
      <c r="D10" s="197"/>
      <c r="E10" s="197"/>
      <c r="F10" s="7"/>
      <c r="G10" s="7"/>
      <c r="H10" s="7"/>
      <c r="I10" s="7"/>
      <c r="K10" s="6"/>
      <c r="L10" s="6"/>
      <c r="M10" s="6"/>
      <c r="N10" s="6"/>
      <c r="O10" s="1"/>
    </row>
    <row r="11" spans="1:15" ht="20.25" x14ac:dyDescent="0.3">
      <c r="A11" s="197"/>
      <c r="B11" s="197"/>
      <c r="C11" s="197"/>
      <c r="D11" s="197"/>
      <c r="E11" s="197"/>
      <c r="F11" s="7"/>
      <c r="G11" s="7"/>
      <c r="H11" s="7"/>
      <c r="I11" s="7"/>
      <c r="K11" s="6"/>
      <c r="L11" s="6"/>
      <c r="M11" s="6"/>
      <c r="N11" s="6"/>
      <c r="O11" s="1"/>
    </row>
    <row r="12" spans="1:15" ht="20.25" x14ac:dyDescent="0.3">
      <c r="A12" s="196"/>
      <c r="B12" s="196"/>
      <c r="C12" s="196"/>
      <c r="D12" s="196"/>
      <c r="E12" s="196"/>
      <c r="F12" s="7"/>
      <c r="G12" s="7"/>
      <c r="H12" s="7"/>
      <c r="I12" s="7"/>
      <c r="K12" s="6"/>
      <c r="L12" s="6"/>
      <c r="M12" s="6"/>
      <c r="N12" s="6"/>
      <c r="O12" s="1"/>
    </row>
    <row r="13" spans="1:15" ht="15" x14ac:dyDescent="0.25">
      <c r="A13" s="6"/>
      <c r="B13" s="6"/>
      <c r="C13" s="6"/>
      <c r="D13" s="1"/>
      <c r="E13" s="1"/>
      <c r="F13" s="7"/>
      <c r="G13" s="7"/>
      <c r="H13" s="7"/>
      <c r="I13" s="7"/>
      <c r="K13" s="6"/>
      <c r="L13" s="6"/>
      <c r="M13" s="6"/>
      <c r="N13" s="6"/>
      <c r="O13" s="1"/>
    </row>
    <row r="14" spans="1:15" ht="20.25" x14ac:dyDescent="0.3">
      <c r="A14" s="199"/>
      <c r="B14" s="199"/>
      <c r="C14" s="199"/>
      <c r="D14" s="199"/>
      <c r="E14" s="199"/>
      <c r="F14" s="7"/>
      <c r="G14" s="7"/>
      <c r="H14" s="7"/>
      <c r="I14" s="7"/>
      <c r="K14" s="6"/>
      <c r="L14" s="6"/>
      <c r="M14" s="6"/>
      <c r="N14" s="6"/>
      <c r="O14" s="1"/>
    </row>
    <row r="15" spans="1:15" ht="20.25" x14ac:dyDescent="0.3">
      <c r="A15" s="199"/>
      <c r="B15" s="199"/>
      <c r="C15" s="199"/>
      <c r="D15" s="199"/>
      <c r="E15" s="199"/>
      <c r="F15" s="7"/>
      <c r="G15" s="7"/>
      <c r="H15" s="7"/>
      <c r="I15" s="7"/>
      <c r="K15" s="6"/>
      <c r="L15" s="6"/>
      <c r="M15" s="6"/>
      <c r="N15" s="6"/>
      <c r="O15" s="1"/>
    </row>
    <row r="16" spans="1:15" ht="20.25" x14ac:dyDescent="0.3">
      <c r="A16" s="198"/>
      <c r="B16" s="198"/>
      <c r="C16" s="198"/>
      <c r="D16" s="198"/>
      <c r="E16" s="198"/>
      <c r="F16" s="7"/>
      <c r="G16" s="7"/>
      <c r="H16" s="7"/>
      <c r="I16" s="7"/>
      <c r="K16" s="6"/>
      <c r="L16" s="6"/>
      <c r="M16" s="6"/>
      <c r="N16" s="6"/>
      <c r="O16" s="1"/>
    </row>
    <row r="17" spans="1:15" ht="20.25" x14ac:dyDescent="0.3">
      <c r="A17" s="197"/>
      <c r="B17" s="197"/>
      <c r="C17" s="197"/>
      <c r="D17" s="197"/>
      <c r="E17" s="197"/>
      <c r="F17" s="7"/>
      <c r="G17" s="7"/>
      <c r="H17" s="7"/>
      <c r="I17" s="7"/>
      <c r="K17" s="6"/>
      <c r="L17" s="6"/>
      <c r="M17" s="6"/>
      <c r="N17" s="6"/>
      <c r="O17" s="1"/>
    </row>
    <row r="18" spans="1:15" ht="20.25" x14ac:dyDescent="0.3">
      <c r="A18" s="196"/>
      <c r="B18" s="196"/>
      <c r="C18" s="196"/>
      <c r="D18" s="196"/>
      <c r="E18" s="196"/>
      <c r="F18" s="7"/>
      <c r="G18" s="7"/>
      <c r="H18" s="7"/>
      <c r="I18" s="7"/>
      <c r="K18" s="6"/>
      <c r="L18" s="6"/>
      <c r="M18" s="6"/>
      <c r="N18" s="6"/>
      <c r="O18" s="1"/>
    </row>
    <row r="19" spans="1:15" ht="15" x14ac:dyDescent="0.25">
      <c r="A19" s="6"/>
      <c r="B19" s="6"/>
      <c r="C19" s="6"/>
      <c r="D19" s="1"/>
      <c r="E19" s="1"/>
      <c r="F19" s="7"/>
      <c r="G19" s="7"/>
      <c r="H19" s="7"/>
      <c r="I19" s="7"/>
      <c r="K19" s="6"/>
      <c r="L19" s="6"/>
      <c r="M19" s="6"/>
      <c r="N19" s="6"/>
      <c r="O19" s="1"/>
    </row>
    <row r="20" spans="1:15" ht="20.25" x14ac:dyDescent="0.3">
      <c r="A20" s="199"/>
      <c r="B20" s="199"/>
      <c r="C20" s="199"/>
      <c r="D20" s="199"/>
      <c r="E20" s="199"/>
      <c r="F20" s="7"/>
      <c r="G20" s="7"/>
      <c r="H20" s="7"/>
      <c r="I20" s="7"/>
      <c r="K20" s="6"/>
      <c r="L20" s="6"/>
      <c r="M20" s="6"/>
      <c r="N20" s="6"/>
      <c r="O20" s="1"/>
    </row>
    <row r="21" spans="1:15" ht="20.25" x14ac:dyDescent="0.3">
      <c r="A21" s="199"/>
      <c r="B21" s="199"/>
      <c r="C21" s="199"/>
      <c r="D21" s="199"/>
      <c r="E21" s="199"/>
      <c r="F21" s="7"/>
      <c r="G21" s="7"/>
      <c r="H21" s="7"/>
      <c r="I21" s="7"/>
      <c r="K21" s="6"/>
      <c r="L21" s="6"/>
      <c r="M21" s="6"/>
      <c r="N21" s="6"/>
      <c r="O21" s="1"/>
    </row>
    <row r="22" spans="1:15" ht="20.25" x14ac:dyDescent="0.3">
      <c r="A22" s="198"/>
      <c r="B22" s="198"/>
      <c r="C22" s="198"/>
      <c r="D22" s="198"/>
      <c r="E22" s="198"/>
      <c r="F22" s="7"/>
      <c r="G22" s="7"/>
      <c r="H22" s="7"/>
      <c r="I22" s="7"/>
      <c r="K22" s="6"/>
      <c r="L22" s="6"/>
      <c r="M22" s="6"/>
      <c r="N22" s="6"/>
      <c r="O22" s="1"/>
    </row>
    <row r="23" spans="1:15" ht="20.25" x14ac:dyDescent="0.3">
      <c r="A23" s="197"/>
      <c r="B23" s="197"/>
      <c r="C23" s="197"/>
      <c r="D23" s="197"/>
      <c r="E23" s="197"/>
      <c r="F23" s="7"/>
      <c r="G23" s="7"/>
      <c r="H23" s="7"/>
      <c r="I23" s="7"/>
      <c r="K23" s="6"/>
      <c r="L23" s="6"/>
      <c r="M23" s="6"/>
      <c r="N23" s="6"/>
      <c r="O23" s="1"/>
    </row>
    <row r="24" spans="1:15" ht="20.25" x14ac:dyDescent="0.3">
      <c r="A24" s="196"/>
      <c r="B24" s="196"/>
      <c r="C24" s="196"/>
      <c r="D24" s="196"/>
      <c r="E24" s="196"/>
      <c r="F24" s="7"/>
      <c r="G24" s="7"/>
      <c r="H24" s="7"/>
      <c r="I24" s="7"/>
      <c r="K24" s="6"/>
      <c r="L24" s="6"/>
      <c r="M24" s="6"/>
      <c r="N24" s="6"/>
      <c r="O24" s="1"/>
    </row>
    <row r="25" spans="1:15" ht="15" x14ac:dyDescent="0.25">
      <c r="A25" s="6"/>
      <c r="B25" s="6"/>
      <c r="C25" s="6"/>
      <c r="D25" s="1"/>
      <c r="E25" s="1"/>
      <c r="F25" s="7"/>
      <c r="G25" s="7"/>
      <c r="H25" s="7"/>
      <c r="I25" s="7"/>
      <c r="K25" s="6"/>
      <c r="L25" s="6"/>
      <c r="M25" s="6"/>
      <c r="N25" s="6"/>
      <c r="O25" s="1"/>
    </row>
    <row r="26" spans="1:15" x14ac:dyDescent="0.2">
      <c r="K26" s="194"/>
      <c r="L26" s="194"/>
      <c r="M26" s="194"/>
      <c r="N26" s="194"/>
    </row>
    <row r="27" spans="1:15" x14ac:dyDescent="0.2">
      <c r="A27" s="200"/>
      <c r="B27" s="200"/>
      <c r="C27" s="200"/>
      <c r="D27" s="200"/>
    </row>
    <row r="28" spans="1:15" ht="31.5" x14ac:dyDescent="0.5">
      <c r="A28" s="208"/>
      <c r="B28" s="208"/>
      <c r="C28" s="208"/>
      <c r="D28" s="208"/>
      <c r="E28" s="203" t="s">
        <v>8</v>
      </c>
      <c r="F28" s="203"/>
      <c r="G28" s="203"/>
      <c r="H28" s="203"/>
      <c r="I28" s="203"/>
      <c r="J28" s="203"/>
      <c r="K28" s="203"/>
      <c r="L28" s="203"/>
      <c r="M28" s="9"/>
    </row>
    <row r="29" spans="1:15" ht="31.5" x14ac:dyDescent="0.5">
      <c r="A29" s="206"/>
      <c r="B29" s="206"/>
      <c r="C29" s="206"/>
      <c r="D29" s="206"/>
      <c r="E29" s="206"/>
      <c r="F29" s="9"/>
      <c r="G29" s="9"/>
      <c r="H29" s="9"/>
      <c r="I29" s="9"/>
      <c r="J29" s="9"/>
      <c r="K29" s="9"/>
      <c r="L29" s="9"/>
      <c r="M29" s="9"/>
    </row>
    <row r="30" spans="1:15" ht="31.5" x14ac:dyDescent="0.5">
      <c r="A30" s="207"/>
      <c r="B30" s="207"/>
      <c r="C30" s="207"/>
      <c r="D30" s="207"/>
      <c r="E30" s="203" t="s">
        <v>9</v>
      </c>
      <c r="F30" s="203"/>
      <c r="G30" s="203"/>
      <c r="H30" s="203"/>
      <c r="I30" s="203"/>
      <c r="J30" s="203"/>
      <c r="K30" s="203"/>
      <c r="L30" s="203"/>
      <c r="M30" s="9"/>
    </row>
    <row r="31" spans="1:15" ht="31.5" x14ac:dyDescent="0.5">
      <c r="A31" s="203"/>
      <c r="B31" s="203"/>
      <c r="C31" s="8"/>
      <c r="D31" s="10"/>
      <c r="E31" s="9"/>
      <c r="F31" s="9"/>
      <c r="G31" s="9"/>
      <c r="H31" s="9"/>
      <c r="I31" s="9"/>
      <c r="J31" s="9"/>
      <c r="K31" s="9"/>
      <c r="L31" s="9"/>
      <c r="M31" s="9"/>
    </row>
    <row r="32" spans="1:15" ht="31.5" x14ac:dyDescent="0.5">
      <c r="A32" s="206"/>
      <c r="B32" s="206"/>
      <c r="C32" s="206"/>
      <c r="D32" s="206"/>
      <c r="E32" s="203" t="s">
        <v>10</v>
      </c>
      <c r="F32" s="203"/>
      <c r="G32" s="203"/>
      <c r="H32" s="203"/>
      <c r="I32" s="203"/>
      <c r="J32" s="203"/>
      <c r="K32" s="203"/>
      <c r="L32" s="203"/>
      <c r="M32" s="9"/>
    </row>
    <row r="33" spans="1:14" x14ac:dyDescent="0.2">
      <c r="A33" s="200"/>
      <c r="B33" s="200"/>
      <c r="C33" s="200"/>
      <c r="D33" s="200"/>
    </row>
    <row r="34" spans="1:14" ht="27.75" x14ac:dyDescent="0.4">
      <c r="A34" s="204"/>
      <c r="B34" s="204"/>
      <c r="C34" s="204"/>
      <c r="D34" s="204"/>
      <c r="E34" s="202" t="s">
        <v>11</v>
      </c>
      <c r="F34" s="202"/>
      <c r="G34" s="202"/>
      <c r="H34" s="202"/>
      <c r="I34" s="202"/>
      <c r="J34" s="202"/>
      <c r="K34" s="202"/>
      <c r="L34" s="202"/>
    </row>
    <row r="35" spans="1:14" ht="28.5" x14ac:dyDescent="0.45">
      <c r="A35" s="194"/>
      <c r="B35" s="194"/>
      <c r="C35" s="194"/>
      <c r="D35" s="194"/>
      <c r="E35" s="11"/>
      <c r="F35" s="11"/>
      <c r="G35" s="11"/>
      <c r="H35" s="11"/>
      <c r="I35" s="11"/>
      <c r="J35" s="11"/>
      <c r="K35" s="11"/>
      <c r="L35" s="11"/>
    </row>
    <row r="36" spans="1:14" ht="27.75" x14ac:dyDescent="0.4">
      <c r="A36" s="200"/>
      <c r="B36" s="200"/>
      <c r="C36" s="200"/>
      <c r="D36" s="200"/>
      <c r="E36" s="201" t="s">
        <v>12</v>
      </c>
      <c r="F36" s="201"/>
      <c r="G36" s="201"/>
      <c r="H36" s="201"/>
      <c r="I36" s="201"/>
      <c r="J36" s="201"/>
      <c r="K36" s="201"/>
      <c r="L36" s="201"/>
    </row>
    <row r="37" spans="1:14" x14ac:dyDescent="0.2">
      <c r="A37" s="194"/>
      <c r="B37" s="194"/>
      <c r="C37" s="194"/>
      <c r="D37" s="194"/>
    </row>
    <row r="38" spans="1:14" ht="15" x14ac:dyDescent="0.25">
      <c r="A38" s="200"/>
      <c r="B38" s="200"/>
      <c r="C38" s="200"/>
      <c r="D38" s="200"/>
      <c r="E38" s="1"/>
      <c r="F38" s="1"/>
      <c r="G38" s="1"/>
      <c r="H38" s="1"/>
      <c r="J38" s="204"/>
      <c r="K38" s="204"/>
      <c r="L38" s="204"/>
      <c r="M38" s="204"/>
    </row>
    <row r="39" spans="1:14" ht="15" x14ac:dyDescent="0.25">
      <c r="A39" s="205"/>
      <c r="B39" s="205"/>
      <c r="C39" s="205"/>
      <c r="D39" s="205"/>
      <c r="E39" s="205"/>
      <c r="F39" s="1"/>
      <c r="G39" s="1"/>
      <c r="H39" s="1"/>
      <c r="J39" s="204"/>
      <c r="K39" s="204"/>
      <c r="L39" s="204"/>
      <c r="M39" s="204"/>
    </row>
    <row r="40" spans="1:14" ht="20.25" x14ac:dyDescent="0.3">
      <c r="A40" s="199"/>
      <c r="B40" s="199"/>
      <c r="C40" s="199"/>
      <c r="D40" s="199"/>
      <c r="E40" s="199"/>
      <c r="J40" s="200"/>
      <c r="K40" s="200"/>
      <c r="L40" s="200"/>
      <c r="M40" s="200"/>
    </row>
    <row r="41" spans="1:14" ht="20.25" x14ac:dyDescent="0.3">
      <c r="A41" s="199"/>
      <c r="B41" s="199"/>
      <c r="C41" s="199"/>
      <c r="D41" s="199"/>
      <c r="E41" s="199"/>
      <c r="J41" s="200"/>
      <c r="K41" s="200"/>
      <c r="L41" s="200"/>
      <c r="M41" s="200"/>
    </row>
    <row r="42" spans="1:14" ht="20.25" x14ac:dyDescent="0.3">
      <c r="A42" s="199"/>
      <c r="B42" s="199"/>
      <c r="C42" s="199"/>
      <c r="D42" s="199"/>
      <c r="E42" s="199"/>
      <c r="F42" s="1"/>
      <c r="G42" s="1"/>
      <c r="H42" s="1"/>
      <c r="J42" s="204"/>
      <c r="K42" s="204"/>
      <c r="L42" s="204"/>
      <c r="M42" s="204"/>
    </row>
    <row r="43" spans="1:14" ht="20.25" x14ac:dyDescent="0.3">
      <c r="A43" s="197"/>
      <c r="B43" s="197"/>
      <c r="C43" s="197"/>
      <c r="D43" s="197"/>
      <c r="E43" s="197"/>
      <c r="J43" s="200"/>
      <c r="K43" s="200"/>
      <c r="L43" s="200"/>
      <c r="M43" s="200"/>
    </row>
    <row r="44" spans="1:14" ht="20.25" x14ac:dyDescent="0.3">
      <c r="A44" s="196"/>
      <c r="B44" s="196"/>
      <c r="C44" s="196"/>
      <c r="D44" s="196"/>
      <c r="E44" s="196"/>
      <c r="I44" s="12"/>
      <c r="J44" s="200"/>
      <c r="K44" s="200"/>
      <c r="L44" s="200"/>
      <c r="M44" s="200"/>
    </row>
    <row r="45" spans="1:14" ht="15.75" x14ac:dyDescent="0.25">
      <c r="A45" s="200"/>
      <c r="B45" s="200"/>
      <c r="C45" s="200"/>
      <c r="D45" s="200"/>
      <c r="E45" s="12"/>
      <c r="F45" s="12"/>
      <c r="G45" s="195"/>
      <c r="H45" s="195"/>
      <c r="I45" s="195"/>
      <c r="J45" s="195"/>
      <c r="K45" s="12"/>
      <c r="L45" s="12"/>
    </row>
    <row r="46" spans="1:14" ht="15.75" x14ac:dyDescent="0.25">
      <c r="G46" s="12"/>
      <c r="H46" s="12"/>
      <c r="I46" s="12"/>
      <c r="J46" s="12"/>
      <c r="K46" s="12"/>
      <c r="L46" s="12"/>
      <c r="M46" s="12"/>
      <c r="N46" s="12"/>
    </row>
    <row r="48" spans="1:14" ht="20.25" x14ac:dyDescent="0.3">
      <c r="A48" s="199"/>
      <c r="B48" s="199"/>
      <c r="C48" s="199"/>
      <c r="D48" s="199"/>
      <c r="E48" s="199"/>
    </row>
    <row r="49" spans="1:5" ht="20.25" x14ac:dyDescent="0.3">
      <c r="A49" s="199"/>
      <c r="B49" s="199"/>
      <c r="C49" s="199"/>
      <c r="D49" s="199"/>
      <c r="E49" s="199"/>
    </row>
    <row r="50" spans="1:5" ht="20.25" x14ac:dyDescent="0.3">
      <c r="A50" s="198"/>
      <c r="B50" s="198"/>
      <c r="C50" s="198"/>
      <c r="D50" s="198"/>
      <c r="E50" s="198"/>
    </row>
    <row r="51" spans="1:5" ht="20.25" x14ac:dyDescent="0.3">
      <c r="A51" s="197"/>
      <c r="B51" s="197"/>
      <c r="C51" s="197"/>
      <c r="D51" s="197"/>
      <c r="E51" s="197"/>
    </row>
    <row r="52" spans="1:5" ht="20.25" x14ac:dyDescent="0.3">
      <c r="A52" s="196"/>
      <c r="B52" s="196"/>
      <c r="C52" s="196"/>
      <c r="D52" s="196"/>
      <c r="E52" s="196"/>
    </row>
    <row r="68" spans="8:11" x14ac:dyDescent="0.2">
      <c r="H68" s="194" t="s">
        <v>13</v>
      </c>
      <c r="I68" s="194"/>
      <c r="J68" s="194"/>
      <c r="K68" s="194"/>
    </row>
  </sheetData>
  <mergeCells count="70">
    <mergeCell ref="K1:N1"/>
    <mergeCell ref="F2:J2"/>
    <mergeCell ref="K2:N2"/>
    <mergeCell ref="F3:J3"/>
    <mergeCell ref="K3:N3"/>
    <mergeCell ref="K5:O5"/>
    <mergeCell ref="K7:N7"/>
    <mergeCell ref="F6:I6"/>
    <mergeCell ref="F7:I7"/>
    <mergeCell ref="K6:M6"/>
    <mergeCell ref="A17:E17"/>
    <mergeCell ref="A18:E18"/>
    <mergeCell ref="A8:E8"/>
    <mergeCell ref="A6:E6"/>
    <mergeCell ref="A2:E2"/>
    <mergeCell ref="A3:E3"/>
    <mergeCell ref="A11:E11"/>
    <mergeCell ref="A12:E12"/>
    <mergeCell ref="A14:E14"/>
    <mergeCell ref="A15:E15"/>
    <mergeCell ref="A16:E16"/>
    <mergeCell ref="A4:E4"/>
    <mergeCell ref="A5:E5"/>
    <mergeCell ref="A7:B7"/>
    <mergeCell ref="A9:E9"/>
    <mergeCell ref="A10:E10"/>
    <mergeCell ref="A24:E24"/>
    <mergeCell ref="A23:E23"/>
    <mergeCell ref="A22:E22"/>
    <mergeCell ref="A21:E21"/>
    <mergeCell ref="A20:E20"/>
    <mergeCell ref="A31:B31"/>
    <mergeCell ref="A30:D30"/>
    <mergeCell ref="A29:E29"/>
    <mergeCell ref="A28:D28"/>
    <mergeCell ref="A27:D27"/>
    <mergeCell ref="J39:M39"/>
    <mergeCell ref="J38:M38"/>
    <mergeCell ref="K26:N26"/>
    <mergeCell ref="A44:E44"/>
    <mergeCell ref="A43:E43"/>
    <mergeCell ref="A42:E42"/>
    <mergeCell ref="A41:E41"/>
    <mergeCell ref="A40:E40"/>
    <mergeCell ref="A39:E39"/>
    <mergeCell ref="A38:D38"/>
    <mergeCell ref="A37:D37"/>
    <mergeCell ref="A36:D36"/>
    <mergeCell ref="A35:D35"/>
    <mergeCell ref="A34:D34"/>
    <mergeCell ref="A33:D33"/>
    <mergeCell ref="A32:D32"/>
    <mergeCell ref="J44:M44"/>
    <mergeCell ref="J43:M43"/>
    <mergeCell ref="J42:M42"/>
    <mergeCell ref="J41:M41"/>
    <mergeCell ref="J40:M40"/>
    <mergeCell ref="E36:L36"/>
    <mergeCell ref="E34:L34"/>
    <mergeCell ref="E32:L32"/>
    <mergeCell ref="E30:L30"/>
    <mergeCell ref="E28:L28"/>
    <mergeCell ref="H68:K68"/>
    <mergeCell ref="G45:J45"/>
    <mergeCell ref="A52:E52"/>
    <mergeCell ref="A51:E51"/>
    <mergeCell ref="A50:E50"/>
    <mergeCell ref="A49:E49"/>
    <mergeCell ref="A48:E48"/>
    <mergeCell ref="A45:D45"/>
  </mergeCells>
  <pageMargins left="0.70866137742996205" right="0.70866137742996205" top="0.74803149700164795" bottom="0.74803149700164795" header="0.31496062874794001" footer="0.31496062874794001"/>
  <pageSetup paperSize="9" scale="58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87"/>
  <sheetViews>
    <sheetView workbookViewId="0"/>
  </sheetViews>
  <sheetFormatPr defaultColWidth="9" defaultRowHeight="18" x14ac:dyDescent="0.25"/>
  <cols>
    <col min="1" max="1" width="15.7109375" style="13" customWidth="1"/>
    <col min="2" max="2" width="75.28515625" style="13" customWidth="1"/>
    <col min="3" max="3" width="18.42578125" style="13" customWidth="1"/>
    <col min="4" max="5" width="17.28515625" style="13" customWidth="1"/>
    <col min="6" max="6" width="17.42578125" style="13" customWidth="1"/>
    <col min="7" max="7" width="24.5703125" style="13" customWidth="1"/>
    <col min="8" max="8" width="13.42578125" style="13" customWidth="1"/>
    <col min="9" max="10" width="13.5703125" style="13" customWidth="1"/>
    <col min="11" max="11" width="13.42578125" style="13" customWidth="1"/>
    <col min="12" max="12" width="13.140625" style="13" customWidth="1"/>
    <col min="13" max="13" width="13.5703125" style="13" customWidth="1"/>
    <col min="14" max="14" width="13.42578125" style="13" customWidth="1"/>
    <col min="15" max="15" width="13.85546875" style="13" customWidth="1"/>
    <col min="16" max="16" width="9" style="13" customWidth="1"/>
    <col min="17" max="16384" width="9" style="13"/>
  </cols>
  <sheetData>
    <row r="1" spans="1:15" ht="30" customHeight="1" x14ac:dyDescent="0.25">
      <c r="A1" s="232" t="s">
        <v>204</v>
      </c>
      <c r="B1" s="233"/>
      <c r="C1" s="233"/>
      <c r="D1" s="233"/>
    </row>
    <row r="2" spans="1:15" ht="30" customHeight="1" x14ac:dyDescent="0.25">
      <c r="A2" s="234"/>
      <c r="B2" s="234"/>
      <c r="C2" s="234"/>
      <c r="D2" s="232"/>
    </row>
    <row r="3" spans="1:15" ht="40.5" x14ac:dyDescent="0.25">
      <c r="A3" s="210" t="s">
        <v>17</v>
      </c>
      <c r="B3" s="73" t="s">
        <v>16</v>
      </c>
      <c r="C3" s="210" t="s">
        <v>17</v>
      </c>
      <c r="D3" s="210" t="s">
        <v>18</v>
      </c>
      <c r="E3" s="213"/>
      <c r="F3" s="214"/>
      <c r="G3" s="29" t="s">
        <v>19</v>
      </c>
      <c r="H3" s="17"/>
      <c r="I3" s="18"/>
      <c r="J3" s="18"/>
      <c r="K3" s="18"/>
      <c r="L3" s="17"/>
      <c r="M3" s="18"/>
      <c r="N3" s="18"/>
      <c r="O3" s="18"/>
    </row>
    <row r="4" spans="1:15" ht="20.25" x14ac:dyDescent="0.25">
      <c r="A4" s="211"/>
      <c r="B4" s="74" t="s">
        <v>21</v>
      </c>
      <c r="C4" s="211"/>
      <c r="D4" s="215"/>
      <c r="E4" s="216"/>
      <c r="F4" s="217"/>
      <c r="G4" s="53" t="s">
        <v>22</v>
      </c>
      <c r="H4" s="18"/>
      <c r="I4" s="18"/>
      <c r="J4" s="18"/>
      <c r="K4" s="18"/>
      <c r="L4" s="18"/>
      <c r="M4" s="18"/>
      <c r="N4" s="18"/>
      <c r="O4" s="18"/>
    </row>
    <row r="5" spans="1:15" ht="20.25" x14ac:dyDescent="0.25">
      <c r="A5" s="212"/>
      <c r="B5" s="97"/>
      <c r="C5" s="212"/>
      <c r="D5" s="41" t="s">
        <v>23</v>
      </c>
      <c r="E5" s="41" t="s">
        <v>24</v>
      </c>
      <c r="F5" s="41" t="s">
        <v>25</v>
      </c>
      <c r="G5" s="99"/>
      <c r="H5" s="25"/>
      <c r="I5" s="25"/>
      <c r="J5" s="25"/>
      <c r="K5" s="25"/>
      <c r="L5" s="25"/>
      <c r="M5" s="25"/>
      <c r="N5" s="25"/>
      <c r="O5" s="25"/>
    </row>
    <row r="6" spans="1:15" ht="38.25" customHeight="1" x14ac:dyDescent="0.25">
      <c r="A6" s="29"/>
      <c r="B6" s="26" t="s">
        <v>26</v>
      </c>
      <c r="C6" s="29"/>
      <c r="D6" s="29"/>
      <c r="E6" s="29"/>
      <c r="F6" s="29"/>
      <c r="G6" s="29"/>
      <c r="H6" s="25"/>
      <c r="I6" s="25"/>
      <c r="J6" s="25"/>
      <c r="K6" s="25"/>
      <c r="L6" s="25"/>
      <c r="M6" s="25"/>
      <c r="N6" s="25"/>
      <c r="O6" s="25"/>
    </row>
    <row r="7" spans="1:15" ht="36.75" customHeight="1" x14ac:dyDescent="0.25">
      <c r="A7" s="32">
        <v>311</v>
      </c>
      <c r="B7" s="36" t="s">
        <v>94</v>
      </c>
      <c r="C7" s="48" t="s">
        <v>29</v>
      </c>
      <c r="D7" s="29">
        <v>5.4</v>
      </c>
      <c r="E7" s="29">
        <v>8.4</v>
      </c>
      <c r="F7" s="29">
        <v>35.299999999999997</v>
      </c>
      <c r="G7" s="30">
        <f>D7*4+E7*9+F7*4</f>
        <v>238.4</v>
      </c>
      <c r="H7" s="25"/>
      <c r="I7" s="25"/>
      <c r="J7" s="25"/>
      <c r="K7" s="31"/>
      <c r="L7" s="25"/>
      <c r="M7" s="25"/>
      <c r="N7" s="25"/>
      <c r="O7" s="25"/>
    </row>
    <row r="8" spans="1:15" ht="42" customHeight="1" x14ac:dyDescent="0.25">
      <c r="A8" s="32">
        <v>686</v>
      </c>
      <c r="B8" s="27" t="s">
        <v>30</v>
      </c>
      <c r="C8" s="33">
        <v>200</v>
      </c>
      <c r="D8" s="34">
        <v>0</v>
      </c>
      <c r="E8" s="34">
        <v>0</v>
      </c>
      <c r="F8" s="34">
        <v>9.1</v>
      </c>
      <c r="G8" s="30">
        <f>D8*4+E8*9+F8*4</f>
        <v>36.4</v>
      </c>
      <c r="H8" s="25"/>
      <c r="I8" s="25"/>
      <c r="J8" s="25"/>
      <c r="K8" s="25"/>
      <c r="L8" s="25"/>
      <c r="M8" s="25"/>
      <c r="N8" s="25"/>
      <c r="O8" s="25"/>
    </row>
    <row r="9" spans="1:15" ht="46.5" customHeight="1" x14ac:dyDescent="0.25">
      <c r="A9" s="32" t="s">
        <v>31</v>
      </c>
      <c r="B9" s="35" t="s">
        <v>32</v>
      </c>
      <c r="C9" s="33">
        <v>10</v>
      </c>
      <c r="D9" s="34">
        <v>0.6</v>
      </c>
      <c r="E9" s="34">
        <v>0.1</v>
      </c>
      <c r="F9" s="34">
        <v>4.2</v>
      </c>
      <c r="G9" s="30">
        <f>D9*4+E9*9+F9*4</f>
        <v>20.100000000000001</v>
      </c>
      <c r="H9" s="25"/>
      <c r="I9" s="25"/>
      <c r="J9" s="25"/>
      <c r="K9" s="25"/>
      <c r="L9" s="25"/>
      <c r="M9" s="25"/>
      <c r="N9" s="25"/>
      <c r="O9" s="25"/>
    </row>
    <row r="10" spans="1:15" ht="46.5" customHeight="1" x14ac:dyDescent="0.25">
      <c r="A10" s="36" t="s">
        <v>31</v>
      </c>
      <c r="B10" s="76" t="s">
        <v>97</v>
      </c>
      <c r="C10" s="33">
        <v>200</v>
      </c>
      <c r="D10" s="34">
        <v>1</v>
      </c>
      <c r="E10" s="34">
        <v>0.2</v>
      </c>
      <c r="F10" s="34">
        <v>20.8</v>
      </c>
      <c r="G10" s="39">
        <f>D10*4+E10*9+F10*4</f>
        <v>89</v>
      </c>
      <c r="H10" s="25"/>
      <c r="I10" s="25"/>
      <c r="J10" s="25"/>
      <c r="K10" s="25"/>
      <c r="L10" s="25"/>
      <c r="M10" s="25"/>
      <c r="N10" s="25"/>
      <c r="O10" s="25"/>
    </row>
    <row r="11" spans="1:15" ht="42.75" customHeight="1" x14ac:dyDescent="0.25">
      <c r="A11" s="36" t="s">
        <v>98</v>
      </c>
      <c r="B11" s="36" t="s">
        <v>99</v>
      </c>
      <c r="C11" s="33">
        <v>105</v>
      </c>
      <c r="D11" s="38">
        <v>5.5</v>
      </c>
      <c r="E11" s="38">
        <v>3.5</v>
      </c>
      <c r="F11" s="38">
        <v>23</v>
      </c>
      <c r="G11" s="39">
        <f>D11*4+E11*9+F11*4</f>
        <v>145.5</v>
      </c>
      <c r="H11" s="25"/>
      <c r="I11" s="25"/>
      <c r="J11" s="25"/>
      <c r="K11" s="25"/>
      <c r="L11" s="25"/>
      <c r="M11" s="25"/>
      <c r="N11" s="25"/>
      <c r="O11" s="25"/>
    </row>
    <row r="12" spans="1:15" ht="5.25" customHeight="1" x14ac:dyDescent="0.25">
      <c r="A12" s="36"/>
      <c r="B12" s="36"/>
      <c r="C12" s="37"/>
      <c r="D12" s="38"/>
      <c r="E12" s="38"/>
      <c r="F12" s="38"/>
      <c r="G12" s="39"/>
      <c r="H12" s="25"/>
      <c r="I12" s="25"/>
      <c r="J12" s="25"/>
      <c r="K12" s="25"/>
      <c r="L12" s="25"/>
      <c r="M12" s="25"/>
      <c r="N12" s="25"/>
      <c r="O12" s="25"/>
    </row>
    <row r="13" spans="1:15" ht="38.25" customHeight="1" x14ac:dyDescent="0.25">
      <c r="A13" s="78"/>
      <c r="B13" s="89" t="s">
        <v>35</v>
      </c>
      <c r="C13" s="68">
        <v>720</v>
      </c>
      <c r="D13" s="68">
        <f>SUM(D7:D12)</f>
        <v>12.5</v>
      </c>
      <c r="E13" s="68">
        <f>SUM(E7:E12)</f>
        <v>12.2</v>
      </c>
      <c r="F13" s="68">
        <f>SUM(F7:F12)</f>
        <v>92.4</v>
      </c>
      <c r="G13" s="69">
        <f>SUM(G7:G12)</f>
        <v>529.40000000000009</v>
      </c>
      <c r="H13" s="25"/>
      <c r="I13" s="25"/>
      <c r="J13" s="25"/>
      <c r="K13" s="25"/>
      <c r="L13" s="25"/>
      <c r="M13" s="25"/>
      <c r="N13" s="25"/>
      <c r="O13" s="25"/>
    </row>
    <row r="14" spans="1:15" ht="38.25" customHeight="1" x14ac:dyDescent="0.25">
      <c r="A14" s="85"/>
      <c r="B14" s="85" t="s">
        <v>77</v>
      </c>
      <c r="C14" s="46"/>
      <c r="D14" s="46"/>
      <c r="E14" s="46"/>
      <c r="F14" s="46"/>
      <c r="G14" s="159"/>
      <c r="H14" s="25"/>
      <c r="I14" s="25"/>
      <c r="J14" s="25"/>
      <c r="K14" s="25"/>
      <c r="L14" s="25"/>
      <c r="M14" s="25"/>
      <c r="N14" s="25"/>
      <c r="O14" s="25"/>
    </row>
    <row r="15" spans="1:15" ht="40.5" customHeight="1" x14ac:dyDescent="0.25">
      <c r="A15" s="32">
        <v>311</v>
      </c>
      <c r="B15" s="36" t="s">
        <v>94</v>
      </c>
      <c r="C15" s="48" t="s">
        <v>108</v>
      </c>
      <c r="D15" s="29">
        <v>6.75</v>
      </c>
      <c r="E15" s="29">
        <v>10.4</v>
      </c>
      <c r="F15" s="29">
        <v>43.6</v>
      </c>
      <c r="G15" s="30">
        <f>D15*4+E15*9+F15*4</f>
        <v>295</v>
      </c>
      <c r="H15" s="25"/>
      <c r="I15" s="25"/>
      <c r="J15" s="25"/>
      <c r="K15" s="25"/>
      <c r="L15" s="25"/>
      <c r="M15" s="25"/>
      <c r="N15" s="25"/>
      <c r="O15" s="25"/>
    </row>
    <row r="16" spans="1:15" ht="38.25" customHeight="1" x14ac:dyDescent="0.25">
      <c r="A16" s="32">
        <v>686</v>
      </c>
      <c r="B16" s="27" t="s">
        <v>30</v>
      </c>
      <c r="C16" s="33">
        <v>200</v>
      </c>
      <c r="D16" s="34">
        <v>0</v>
      </c>
      <c r="E16" s="34">
        <v>0</v>
      </c>
      <c r="F16" s="34">
        <v>9.1</v>
      </c>
      <c r="G16" s="30">
        <f>D16*4+E16*9+F16*4</f>
        <v>36.4</v>
      </c>
      <c r="H16" s="25"/>
      <c r="I16" s="25"/>
      <c r="J16" s="25"/>
      <c r="K16" s="25"/>
      <c r="L16" s="25"/>
      <c r="M16" s="25"/>
      <c r="N16" s="25"/>
      <c r="O16" s="25"/>
    </row>
    <row r="17" spans="1:15" ht="51" customHeight="1" x14ac:dyDescent="0.25">
      <c r="A17" s="32" t="s">
        <v>31</v>
      </c>
      <c r="B17" s="35" t="s">
        <v>32</v>
      </c>
      <c r="C17" s="33">
        <v>10</v>
      </c>
      <c r="D17" s="34">
        <v>0.6</v>
      </c>
      <c r="E17" s="34">
        <v>0.1</v>
      </c>
      <c r="F17" s="34">
        <v>4.2</v>
      </c>
      <c r="G17" s="30">
        <f>D17*4+E17*9+F17*4</f>
        <v>20.100000000000001</v>
      </c>
      <c r="H17" s="25"/>
      <c r="I17" s="25"/>
      <c r="J17" s="25"/>
      <c r="K17" s="25"/>
      <c r="L17" s="25"/>
      <c r="M17" s="25"/>
      <c r="N17" s="25"/>
      <c r="O17" s="25"/>
    </row>
    <row r="18" spans="1:15" ht="36.75" customHeight="1" x14ac:dyDescent="0.25">
      <c r="A18" s="36" t="s">
        <v>31</v>
      </c>
      <c r="B18" s="76" t="s">
        <v>97</v>
      </c>
      <c r="C18" s="33">
        <v>200</v>
      </c>
      <c r="D18" s="34">
        <v>1</v>
      </c>
      <c r="E18" s="34">
        <v>0.2</v>
      </c>
      <c r="F18" s="34">
        <v>20.8</v>
      </c>
      <c r="G18" s="39">
        <f>D18*4+E18*9+F18*4</f>
        <v>89</v>
      </c>
      <c r="H18" s="25"/>
      <c r="I18" s="25"/>
      <c r="J18" s="25"/>
      <c r="K18" s="25"/>
      <c r="L18" s="25"/>
      <c r="M18" s="25"/>
      <c r="N18" s="25"/>
      <c r="O18" s="25"/>
    </row>
    <row r="19" spans="1:15" ht="33" customHeight="1" x14ac:dyDescent="0.25">
      <c r="A19" s="36" t="s">
        <v>98</v>
      </c>
      <c r="B19" s="36" t="s">
        <v>99</v>
      </c>
      <c r="C19" s="33">
        <v>105</v>
      </c>
      <c r="D19" s="38">
        <v>5.5</v>
      </c>
      <c r="E19" s="38">
        <v>3.5</v>
      </c>
      <c r="F19" s="38">
        <v>23</v>
      </c>
      <c r="G19" s="39">
        <f>D19*4+E19*9+F19*4</f>
        <v>145.5</v>
      </c>
      <c r="H19" s="25"/>
      <c r="I19" s="25"/>
      <c r="J19" s="25"/>
      <c r="K19" s="25"/>
      <c r="L19" s="25"/>
      <c r="M19" s="25"/>
      <c r="N19" s="25"/>
      <c r="O19" s="25"/>
    </row>
    <row r="20" spans="1:15" ht="5.25" customHeight="1" x14ac:dyDescent="0.25">
      <c r="A20" s="36"/>
      <c r="B20" s="36"/>
      <c r="C20" s="37"/>
      <c r="D20" s="38"/>
      <c r="E20" s="38"/>
      <c r="F20" s="38"/>
      <c r="G20" s="39"/>
      <c r="H20" s="25"/>
      <c r="I20" s="25"/>
      <c r="J20" s="25"/>
      <c r="K20" s="25"/>
      <c r="L20" s="25"/>
      <c r="M20" s="25"/>
      <c r="N20" s="25"/>
      <c r="O20" s="25"/>
    </row>
    <row r="21" spans="1:15" ht="38.25" customHeight="1" x14ac:dyDescent="0.25">
      <c r="A21" s="64"/>
      <c r="B21" s="91" t="s">
        <v>35</v>
      </c>
      <c r="C21" s="93">
        <v>775</v>
      </c>
      <c r="D21" s="93">
        <f>SUM(D15:D20)</f>
        <v>13.85</v>
      </c>
      <c r="E21" s="93">
        <f>SUM(E15:E20)</f>
        <v>14.2</v>
      </c>
      <c r="F21" s="93">
        <f>SUM(F15:F20)</f>
        <v>100.7</v>
      </c>
      <c r="G21" s="160">
        <f>SUM(G15:G20)</f>
        <v>586</v>
      </c>
      <c r="H21" s="25"/>
      <c r="I21" s="25"/>
      <c r="J21" s="25"/>
      <c r="K21" s="25"/>
      <c r="L21" s="25"/>
      <c r="M21" s="25"/>
      <c r="N21" s="25"/>
      <c r="O21" s="25"/>
    </row>
    <row r="22" spans="1:15" ht="38.25" customHeight="1" x14ac:dyDescent="0.25">
      <c r="A22" s="53"/>
      <c r="B22" s="26" t="s">
        <v>39</v>
      </c>
      <c r="C22" s="53"/>
      <c r="D22" s="53"/>
      <c r="E22" s="53"/>
      <c r="F22" s="53"/>
      <c r="G22" s="53"/>
      <c r="H22" s="25"/>
      <c r="I22" s="25"/>
      <c r="J22" s="25"/>
      <c r="K22" s="25"/>
      <c r="L22" s="25"/>
      <c r="M22" s="25"/>
      <c r="N22" s="25"/>
      <c r="O22" s="25"/>
    </row>
    <row r="23" spans="1:15" ht="43.5" customHeight="1" x14ac:dyDescent="0.25">
      <c r="A23" s="54">
        <v>43</v>
      </c>
      <c r="B23" s="36" t="s">
        <v>185</v>
      </c>
      <c r="C23" s="48">
        <v>100</v>
      </c>
      <c r="D23" s="29">
        <v>1.8</v>
      </c>
      <c r="E23" s="29">
        <v>3.6</v>
      </c>
      <c r="F23" s="29">
        <v>7.6</v>
      </c>
      <c r="G23" s="30">
        <f>(D23+F23)*4+E23*9</f>
        <v>70</v>
      </c>
      <c r="H23" s="161"/>
      <c r="I23" s="25"/>
      <c r="J23" s="25"/>
      <c r="K23" s="25"/>
      <c r="L23" s="25"/>
      <c r="M23" s="25"/>
      <c r="N23" s="25"/>
      <c r="O23" s="25"/>
    </row>
    <row r="24" spans="1:15" ht="36.75" customHeight="1" x14ac:dyDescent="0.25">
      <c r="A24" s="155">
        <v>135</v>
      </c>
      <c r="B24" s="27" t="s">
        <v>205</v>
      </c>
      <c r="C24" s="28" t="s">
        <v>206</v>
      </c>
      <c r="D24" s="29">
        <v>2.2999999999999998</v>
      </c>
      <c r="E24" s="29">
        <v>3.7</v>
      </c>
      <c r="F24" s="29">
        <v>25</v>
      </c>
      <c r="G24" s="30">
        <f>(D24+F24)*4+E24*9</f>
        <v>142.5</v>
      </c>
      <c r="H24" s="25"/>
      <c r="I24" s="25"/>
      <c r="J24" s="25"/>
      <c r="K24" s="25"/>
      <c r="L24" s="25"/>
      <c r="M24" s="25"/>
      <c r="N24" s="25"/>
      <c r="O24" s="25"/>
    </row>
    <row r="25" spans="1:15" ht="50.25" customHeight="1" x14ac:dyDescent="0.25">
      <c r="A25" s="163">
        <v>439</v>
      </c>
      <c r="B25" s="27" t="s">
        <v>154</v>
      </c>
      <c r="C25" s="28">
        <v>90</v>
      </c>
      <c r="D25" s="150">
        <v>4.0999999999999996</v>
      </c>
      <c r="E25" s="150">
        <v>5.7</v>
      </c>
      <c r="F25" s="150">
        <v>4.5999999999999996</v>
      </c>
      <c r="G25" s="30">
        <f>(D25+F25)*4+E25*9</f>
        <v>86.1</v>
      </c>
      <c r="H25" s="25"/>
      <c r="I25" s="25"/>
      <c r="J25" s="25"/>
      <c r="K25" s="25"/>
      <c r="L25" s="25"/>
      <c r="M25" s="25"/>
      <c r="N25" s="25"/>
      <c r="O25" s="25"/>
    </row>
    <row r="26" spans="1:15" ht="43.5" customHeight="1" x14ac:dyDescent="0.25">
      <c r="A26" s="36">
        <v>511</v>
      </c>
      <c r="B26" s="123" t="s">
        <v>120</v>
      </c>
      <c r="C26" s="57">
        <v>180</v>
      </c>
      <c r="D26" s="29">
        <v>3.8</v>
      </c>
      <c r="E26" s="29">
        <v>5.3</v>
      </c>
      <c r="F26" s="29">
        <v>20.3</v>
      </c>
      <c r="G26" s="30">
        <f>D26*4+E26*9+F26*4</f>
        <v>144.1</v>
      </c>
      <c r="H26" s="25"/>
      <c r="I26" s="25"/>
      <c r="J26" s="25"/>
      <c r="K26" s="25"/>
      <c r="L26" s="25"/>
      <c r="M26" s="25"/>
      <c r="N26" s="25"/>
      <c r="O26" s="25"/>
    </row>
    <row r="27" spans="1:15" ht="51.75" customHeight="1" x14ac:dyDescent="0.25">
      <c r="A27" s="54" t="s">
        <v>86</v>
      </c>
      <c r="B27" s="36" t="s">
        <v>87</v>
      </c>
      <c r="C27" s="33" t="s">
        <v>47</v>
      </c>
      <c r="D27" s="29">
        <v>0.4</v>
      </c>
      <c r="E27" s="29">
        <v>0</v>
      </c>
      <c r="F27" s="101">
        <v>21.2</v>
      </c>
      <c r="G27" s="30">
        <f>D27*4+E27*9+F27*4</f>
        <v>86.399999999999991</v>
      </c>
      <c r="H27" s="25"/>
      <c r="I27" s="25"/>
      <c r="J27" s="25"/>
      <c r="K27" s="25"/>
      <c r="L27" s="25"/>
      <c r="M27" s="25"/>
      <c r="N27" s="25"/>
      <c r="O27" s="25"/>
    </row>
    <row r="28" spans="1:15" ht="38.25" customHeight="1" x14ac:dyDescent="0.25">
      <c r="A28" s="32" t="s">
        <v>31</v>
      </c>
      <c r="B28" s="35" t="s">
        <v>32</v>
      </c>
      <c r="C28" s="33">
        <v>55</v>
      </c>
      <c r="D28" s="29">
        <v>3.5</v>
      </c>
      <c r="E28" s="29">
        <v>0.9</v>
      </c>
      <c r="F28" s="29">
        <v>22.8</v>
      </c>
      <c r="G28" s="30">
        <f>D28*4+E28*9+F28*4</f>
        <v>113.30000000000001</v>
      </c>
      <c r="H28" s="25"/>
      <c r="I28" s="25"/>
      <c r="J28" s="25"/>
      <c r="K28" s="25"/>
      <c r="L28" s="25"/>
      <c r="M28" s="25"/>
      <c r="N28" s="25"/>
      <c r="O28" s="25"/>
    </row>
    <row r="29" spans="1:15" ht="38.25" customHeight="1" x14ac:dyDescent="0.25">
      <c r="A29" s="40" t="s">
        <v>31</v>
      </c>
      <c r="B29" s="36" t="s">
        <v>48</v>
      </c>
      <c r="C29" s="33">
        <v>20</v>
      </c>
      <c r="D29" s="29">
        <v>1.3</v>
      </c>
      <c r="E29" s="29">
        <v>0.34</v>
      </c>
      <c r="F29" s="29">
        <v>8.3000000000000007</v>
      </c>
      <c r="G29" s="30">
        <f>D29*4+E29*9+F29*4</f>
        <v>41.46</v>
      </c>
      <c r="H29" s="25"/>
      <c r="I29" s="25"/>
      <c r="J29" s="25"/>
      <c r="K29" s="25"/>
      <c r="L29" s="25"/>
      <c r="M29" s="25"/>
      <c r="N29" s="25"/>
      <c r="O29" s="25"/>
    </row>
    <row r="30" spans="1:15" ht="38.25" customHeight="1" x14ac:dyDescent="0.25">
      <c r="A30" s="59"/>
      <c r="B30" s="153" t="s">
        <v>35</v>
      </c>
      <c r="C30" s="68">
        <v>865</v>
      </c>
      <c r="D30" s="78">
        <f>SUM(D23:D29)</f>
        <v>17.2</v>
      </c>
      <c r="E30" s="44">
        <f>SUM(E23:E29)</f>
        <v>19.54</v>
      </c>
      <c r="F30" s="44">
        <f>SUM(F23:F29)</f>
        <v>109.8</v>
      </c>
      <c r="G30" s="45">
        <f>SUM(G23:G29)</f>
        <v>683.86000000000013</v>
      </c>
      <c r="H30" s="25"/>
      <c r="I30" s="25"/>
      <c r="J30" s="25"/>
      <c r="K30" s="25"/>
      <c r="L30" s="25"/>
      <c r="M30" s="25"/>
      <c r="N30" s="25"/>
      <c r="O30" s="25"/>
    </row>
    <row r="31" spans="1:15" ht="38.25" customHeight="1" x14ac:dyDescent="0.25">
      <c r="A31" s="34"/>
      <c r="B31" s="85" t="s">
        <v>49</v>
      </c>
      <c r="C31" s="29"/>
      <c r="D31" s="29"/>
      <c r="E31" s="29"/>
      <c r="F31" s="29"/>
      <c r="G31" s="30"/>
      <c r="H31" s="25"/>
      <c r="I31" s="25"/>
      <c r="J31" s="25"/>
      <c r="K31" s="25"/>
      <c r="L31" s="25"/>
      <c r="M31" s="25"/>
      <c r="N31" s="25"/>
      <c r="O31" s="25"/>
    </row>
    <row r="32" spans="1:15" ht="49.5" customHeight="1" x14ac:dyDescent="0.25">
      <c r="A32" s="54">
        <v>43</v>
      </c>
      <c r="B32" s="36" t="s">
        <v>185</v>
      </c>
      <c r="C32" s="48">
        <v>120</v>
      </c>
      <c r="D32" s="29">
        <v>2.1</v>
      </c>
      <c r="E32" s="29">
        <v>4.3</v>
      </c>
      <c r="F32" s="29">
        <v>9.1</v>
      </c>
      <c r="G32" s="30">
        <f>(D32+F32)*4+E32*9</f>
        <v>83.5</v>
      </c>
      <c r="H32" s="25"/>
      <c r="I32" s="25"/>
      <c r="J32" s="25"/>
      <c r="K32" s="25"/>
      <c r="L32" s="25"/>
      <c r="M32" s="25"/>
      <c r="N32" s="25"/>
      <c r="O32" s="25"/>
    </row>
    <row r="33" spans="1:15" ht="41.25" customHeight="1" x14ac:dyDescent="0.25">
      <c r="A33" s="155">
        <v>135</v>
      </c>
      <c r="B33" s="27" t="s">
        <v>205</v>
      </c>
      <c r="C33" s="28" t="s">
        <v>207</v>
      </c>
      <c r="D33" s="29">
        <v>3</v>
      </c>
      <c r="E33" s="29">
        <v>4.7</v>
      </c>
      <c r="F33" s="29">
        <v>35.299999999999997</v>
      </c>
      <c r="G33" s="30">
        <f>(D33+F33)*4+E33*9</f>
        <v>195.5</v>
      </c>
      <c r="H33" s="25"/>
      <c r="I33" s="25"/>
      <c r="J33" s="25"/>
      <c r="K33" s="25"/>
      <c r="L33" s="25"/>
      <c r="M33" s="25"/>
      <c r="N33" s="25"/>
      <c r="O33" s="25"/>
    </row>
    <row r="34" spans="1:15" ht="54" customHeight="1" x14ac:dyDescent="0.25">
      <c r="A34" s="163">
        <v>439</v>
      </c>
      <c r="B34" s="27" t="s">
        <v>154</v>
      </c>
      <c r="C34" s="28">
        <v>120</v>
      </c>
      <c r="D34" s="150">
        <v>5.45</v>
      </c>
      <c r="E34" s="150">
        <v>9.0500000000000007</v>
      </c>
      <c r="F34" s="150">
        <v>7.2</v>
      </c>
      <c r="G34" s="30">
        <f>(D34+F34)*4+E34*9</f>
        <v>132.05000000000001</v>
      </c>
      <c r="H34" s="25"/>
      <c r="I34" s="25"/>
      <c r="J34" s="25"/>
      <c r="K34" s="25"/>
      <c r="L34" s="25"/>
      <c r="M34" s="25"/>
      <c r="N34" s="25"/>
      <c r="O34" s="25"/>
    </row>
    <row r="35" spans="1:15" ht="38.25" customHeight="1" x14ac:dyDescent="0.25">
      <c r="A35" s="76">
        <v>511</v>
      </c>
      <c r="B35" s="123" t="s">
        <v>120</v>
      </c>
      <c r="C35" s="57">
        <v>200</v>
      </c>
      <c r="D35" s="34">
        <v>4.2</v>
      </c>
      <c r="E35" s="34">
        <v>5.88</v>
      </c>
      <c r="F35" s="34">
        <v>22.6</v>
      </c>
      <c r="G35" s="39">
        <f>D35*4+E35*9+F35*4</f>
        <v>160.12</v>
      </c>
      <c r="H35" s="25"/>
      <c r="I35" s="25"/>
      <c r="J35" s="25"/>
      <c r="K35" s="25"/>
      <c r="L35" s="25"/>
      <c r="M35" s="25"/>
      <c r="N35" s="25"/>
      <c r="O35" s="25"/>
    </row>
    <row r="36" spans="1:15" ht="56.25" customHeight="1" x14ac:dyDescent="0.25">
      <c r="A36" s="54" t="s">
        <v>86</v>
      </c>
      <c r="B36" s="36" t="s">
        <v>87</v>
      </c>
      <c r="C36" s="33" t="s">
        <v>53</v>
      </c>
      <c r="D36" s="29">
        <v>0.4</v>
      </c>
      <c r="E36" s="29">
        <v>0</v>
      </c>
      <c r="F36" s="101">
        <v>21.2</v>
      </c>
      <c r="G36" s="30">
        <f>D36*4+E36*9+F36*4</f>
        <v>86.399999999999991</v>
      </c>
      <c r="H36" s="25"/>
      <c r="I36" s="25"/>
      <c r="J36" s="25"/>
      <c r="K36" s="25"/>
      <c r="L36" s="25"/>
      <c r="M36" s="25"/>
      <c r="N36" s="25"/>
      <c r="O36" s="25"/>
    </row>
    <row r="37" spans="1:15" ht="38.25" customHeight="1" x14ac:dyDescent="0.25">
      <c r="A37" s="32" t="s">
        <v>31</v>
      </c>
      <c r="B37" s="35" t="s">
        <v>32</v>
      </c>
      <c r="C37" s="33">
        <v>55</v>
      </c>
      <c r="D37" s="29">
        <v>3.5</v>
      </c>
      <c r="E37" s="29">
        <v>0.9</v>
      </c>
      <c r="F37" s="29">
        <v>22.8</v>
      </c>
      <c r="G37" s="30">
        <f>D37*4+E37*9+F37*4</f>
        <v>113.30000000000001</v>
      </c>
      <c r="H37" s="25"/>
      <c r="I37" s="25"/>
      <c r="J37" s="25"/>
      <c r="K37" s="25"/>
      <c r="L37" s="25"/>
      <c r="M37" s="25"/>
      <c r="N37" s="25"/>
      <c r="O37" s="25"/>
    </row>
    <row r="38" spans="1:15" ht="38.25" customHeight="1" x14ac:dyDescent="0.25">
      <c r="A38" s="54" t="s">
        <v>31</v>
      </c>
      <c r="B38" s="36" t="s">
        <v>48</v>
      </c>
      <c r="C38" s="33">
        <v>48</v>
      </c>
      <c r="D38" s="29">
        <v>3.02</v>
      </c>
      <c r="E38" s="29">
        <v>0.82</v>
      </c>
      <c r="F38" s="29">
        <v>19.920000000000002</v>
      </c>
      <c r="G38" s="30">
        <f>D38*4+E38*9+F38*4</f>
        <v>99.140000000000015</v>
      </c>
      <c r="H38" s="25"/>
      <c r="I38" s="25"/>
      <c r="J38" s="25"/>
      <c r="K38" s="25"/>
      <c r="L38" s="25"/>
      <c r="M38" s="25"/>
      <c r="N38" s="25"/>
      <c r="O38" s="25"/>
    </row>
    <row r="39" spans="1:15" ht="38.25" customHeight="1" x14ac:dyDescent="0.25">
      <c r="A39" s="64"/>
      <c r="B39" s="50" t="s">
        <v>35</v>
      </c>
      <c r="C39" s="51">
        <v>953</v>
      </c>
      <c r="D39" s="64">
        <f>SUM(D32:D38)</f>
        <v>21.669999999999998</v>
      </c>
      <c r="E39" s="51">
        <f>SUM(E32:E38)</f>
        <v>25.65</v>
      </c>
      <c r="F39" s="51">
        <f>SUM(F32:F38)</f>
        <v>138.12</v>
      </c>
      <c r="G39" s="82">
        <f>SUM(G32:G38)</f>
        <v>870.0100000000001</v>
      </c>
      <c r="H39" s="25"/>
      <c r="I39" s="25"/>
      <c r="J39" s="25"/>
      <c r="K39" s="25"/>
      <c r="L39" s="25"/>
      <c r="M39" s="25"/>
      <c r="N39" s="25"/>
      <c r="O39" s="25"/>
    </row>
    <row r="40" spans="1:15" ht="38.25" customHeight="1" x14ac:dyDescent="0.25">
      <c r="A40" s="67"/>
      <c r="B40" s="60" t="s">
        <v>126</v>
      </c>
      <c r="C40" s="44" t="s">
        <v>55</v>
      </c>
      <c r="D40" s="44">
        <f>D30+D13</f>
        <v>29.7</v>
      </c>
      <c r="E40" s="44">
        <f>E30+E13</f>
        <v>31.74</v>
      </c>
      <c r="F40" s="44">
        <f>F30+F13</f>
        <v>202.2</v>
      </c>
      <c r="G40" s="44">
        <f>G30+G13</f>
        <v>1213.2600000000002</v>
      </c>
      <c r="H40" s="25"/>
      <c r="I40" s="25"/>
      <c r="J40" s="25"/>
      <c r="K40" s="25"/>
      <c r="L40" s="25"/>
      <c r="M40" s="25"/>
      <c r="N40" s="25"/>
      <c r="O40" s="25"/>
    </row>
    <row r="41" spans="1:15" ht="38.25" customHeight="1" x14ac:dyDescent="0.25">
      <c r="A41" s="70"/>
      <c r="B41" s="65" t="s">
        <v>127</v>
      </c>
      <c r="C41" s="71" t="s">
        <v>55</v>
      </c>
      <c r="D41" s="64">
        <f>D39+D21</f>
        <v>35.519999999999996</v>
      </c>
      <c r="E41" s="64">
        <f>E39+E21</f>
        <v>39.849999999999994</v>
      </c>
      <c r="F41" s="64">
        <f>F39+F21</f>
        <v>238.82</v>
      </c>
      <c r="G41" s="64">
        <f>G39+G21</f>
        <v>1456.0100000000002</v>
      </c>
      <c r="H41" s="25"/>
      <c r="I41" s="25"/>
      <c r="J41" s="25"/>
      <c r="K41" s="25"/>
      <c r="L41" s="25"/>
      <c r="M41" s="25"/>
      <c r="N41" s="25"/>
      <c r="O41" s="25"/>
    </row>
    <row r="42" spans="1:15" ht="38.25" customHeight="1" x14ac:dyDescent="0.25">
      <c r="A42" s="96"/>
      <c r="B42" s="167"/>
      <c r="C42" s="121"/>
      <c r="D42" s="121"/>
      <c r="E42" s="121"/>
      <c r="F42" s="121"/>
      <c r="G42" s="121"/>
      <c r="H42" s="25"/>
      <c r="I42" s="25"/>
      <c r="J42" s="25"/>
      <c r="K42" s="25"/>
      <c r="L42" s="25"/>
      <c r="M42" s="25"/>
      <c r="N42" s="25"/>
      <c r="O42" s="25"/>
    </row>
    <row r="43" spans="1:15" ht="38.25" customHeight="1" x14ac:dyDescent="0.25">
      <c r="A43" s="96"/>
      <c r="B43" s="167"/>
      <c r="C43" s="121"/>
      <c r="D43" s="121"/>
      <c r="E43" s="121"/>
      <c r="F43" s="121"/>
      <c r="G43" s="121"/>
      <c r="H43" s="25"/>
      <c r="I43" s="25"/>
      <c r="J43" s="25"/>
      <c r="K43" s="25"/>
      <c r="L43" s="25"/>
      <c r="M43" s="25"/>
      <c r="N43" s="25"/>
      <c r="O43" s="25"/>
    </row>
    <row r="44" spans="1:15" ht="134.25" customHeight="1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1:15" ht="38.25" customHeight="1" x14ac:dyDescent="0.25">
      <c r="A45" s="232" t="s">
        <v>208</v>
      </c>
      <c r="B45" s="233"/>
      <c r="C45" s="233"/>
      <c r="D45" s="233"/>
      <c r="H45" s="18"/>
      <c r="I45" s="18"/>
      <c r="J45" s="18"/>
      <c r="K45" s="18"/>
      <c r="L45" s="18"/>
      <c r="M45" s="18"/>
      <c r="N45" s="18"/>
      <c r="O45" s="18"/>
    </row>
    <row r="46" spans="1:15" ht="38.25" customHeight="1" x14ac:dyDescent="0.25">
      <c r="A46" s="234"/>
      <c r="B46" s="234"/>
      <c r="C46" s="234"/>
      <c r="D46" s="232"/>
      <c r="H46" s="18"/>
      <c r="I46" s="18"/>
      <c r="J46" s="18"/>
      <c r="K46" s="18"/>
      <c r="L46" s="18"/>
      <c r="M46" s="18"/>
      <c r="N46" s="18"/>
      <c r="O46" s="18"/>
    </row>
    <row r="47" spans="1:15" ht="38.25" customHeight="1" x14ac:dyDescent="0.25">
      <c r="A47" s="210" t="s">
        <v>17</v>
      </c>
      <c r="B47" s="73" t="s">
        <v>16</v>
      </c>
      <c r="C47" s="210" t="s">
        <v>17</v>
      </c>
      <c r="D47" s="210" t="s">
        <v>18</v>
      </c>
      <c r="E47" s="213"/>
      <c r="F47" s="214"/>
      <c r="G47" s="29" t="s">
        <v>19</v>
      </c>
      <c r="H47" s="18"/>
      <c r="I47" s="18"/>
      <c r="J47" s="18"/>
      <c r="K47" s="18"/>
      <c r="L47" s="18"/>
      <c r="M47" s="18"/>
      <c r="N47" s="18"/>
      <c r="O47" s="18"/>
    </row>
    <row r="48" spans="1:15" ht="38.25" customHeight="1" x14ac:dyDescent="0.25">
      <c r="A48" s="211"/>
      <c r="B48" s="74" t="s">
        <v>21</v>
      </c>
      <c r="C48" s="211"/>
      <c r="D48" s="215"/>
      <c r="E48" s="216"/>
      <c r="F48" s="217"/>
      <c r="G48" s="53" t="s">
        <v>22</v>
      </c>
      <c r="H48" s="18"/>
      <c r="I48" s="18"/>
      <c r="J48" s="18"/>
      <c r="K48" s="18"/>
      <c r="L48" s="18"/>
      <c r="M48" s="18"/>
      <c r="N48" s="18"/>
      <c r="O48" s="18"/>
    </row>
    <row r="49" spans="1:15" ht="38.25" customHeight="1" x14ac:dyDescent="0.25">
      <c r="A49" s="212"/>
      <c r="B49" s="97"/>
      <c r="C49" s="212"/>
      <c r="D49" s="41" t="s">
        <v>23</v>
      </c>
      <c r="E49" s="41" t="s">
        <v>24</v>
      </c>
      <c r="F49" s="41" t="s">
        <v>25</v>
      </c>
      <c r="G49" s="99"/>
      <c r="H49" s="18"/>
      <c r="I49" s="18"/>
      <c r="J49" s="18"/>
      <c r="K49" s="18"/>
      <c r="L49" s="18"/>
      <c r="M49" s="18"/>
      <c r="N49" s="18"/>
      <c r="O49" s="18"/>
    </row>
    <row r="50" spans="1:15" ht="30.75" customHeight="1" x14ac:dyDescent="0.25">
      <c r="A50" s="29"/>
      <c r="B50" s="26" t="s">
        <v>26</v>
      </c>
      <c r="C50" s="29"/>
      <c r="D50" s="29"/>
      <c r="E50" s="29"/>
      <c r="F50" s="29"/>
      <c r="G50" s="29"/>
    </row>
    <row r="51" spans="1:15" ht="8.25" customHeight="1" x14ac:dyDescent="0.25">
      <c r="A51" s="155"/>
      <c r="B51" s="27"/>
      <c r="C51" s="28"/>
      <c r="D51" s="29"/>
      <c r="E51" s="29"/>
      <c r="F51" s="29"/>
      <c r="G51" s="30"/>
    </row>
    <row r="52" spans="1:15" ht="50.25" hidden="1" customHeight="1" x14ac:dyDescent="0.25">
      <c r="A52" s="155"/>
      <c r="B52" s="27"/>
      <c r="C52" s="28"/>
      <c r="D52" s="29"/>
      <c r="E52" s="29"/>
      <c r="F52" s="29"/>
      <c r="G52" s="30"/>
    </row>
    <row r="53" spans="1:15" ht="48" customHeight="1" x14ac:dyDescent="0.25">
      <c r="A53" s="32">
        <v>160</v>
      </c>
      <c r="B53" s="36" t="s">
        <v>142</v>
      </c>
      <c r="C53" s="48">
        <v>200</v>
      </c>
      <c r="D53" s="29">
        <v>3.4</v>
      </c>
      <c r="E53" s="29">
        <v>8</v>
      </c>
      <c r="F53" s="29">
        <v>23.2</v>
      </c>
      <c r="G53" s="30">
        <f>D53*4+E53*9+F53*4</f>
        <v>178.39999999999998</v>
      </c>
    </row>
    <row r="54" spans="1:15" ht="42" customHeight="1" x14ac:dyDescent="0.25">
      <c r="A54" s="36">
        <v>693</v>
      </c>
      <c r="B54" s="35" t="s">
        <v>96</v>
      </c>
      <c r="C54" s="33">
        <v>200</v>
      </c>
      <c r="D54" s="34">
        <v>2</v>
      </c>
      <c r="E54" s="34">
        <v>1.7</v>
      </c>
      <c r="F54" s="34">
        <v>24</v>
      </c>
      <c r="G54" s="39">
        <f>D54*4+E54*9+F54*4</f>
        <v>119.3</v>
      </c>
    </row>
    <row r="55" spans="1:15" ht="39.75" customHeight="1" x14ac:dyDescent="0.25">
      <c r="A55" s="40" t="s">
        <v>31</v>
      </c>
      <c r="B55" s="36" t="s">
        <v>32</v>
      </c>
      <c r="C55" s="33">
        <v>40</v>
      </c>
      <c r="D55" s="29">
        <v>2.6</v>
      </c>
      <c r="E55" s="29">
        <v>0.6</v>
      </c>
      <c r="F55" s="29">
        <v>16.600000000000001</v>
      </c>
      <c r="G55" s="30">
        <f>(D55+F55)*4+E55*9</f>
        <v>82.200000000000017</v>
      </c>
    </row>
    <row r="56" spans="1:15" ht="39" customHeight="1" x14ac:dyDescent="0.25">
      <c r="A56" s="36" t="s">
        <v>31</v>
      </c>
      <c r="B56" s="36" t="s">
        <v>33</v>
      </c>
      <c r="C56" s="37" t="s">
        <v>34</v>
      </c>
      <c r="D56" s="38">
        <v>0.4</v>
      </c>
      <c r="E56" s="38">
        <v>0.4</v>
      </c>
      <c r="F56" s="38">
        <v>9.8000000000000007</v>
      </c>
      <c r="G56" s="39">
        <f>D56*4+E56*9+F56*4</f>
        <v>44.400000000000006</v>
      </c>
    </row>
    <row r="57" spans="1:15" ht="38.25" customHeight="1" x14ac:dyDescent="0.25">
      <c r="A57" s="78"/>
      <c r="B57" s="89" t="s">
        <v>35</v>
      </c>
      <c r="C57" s="68">
        <v>540</v>
      </c>
      <c r="D57" s="68">
        <f>SUM(D51:D56)</f>
        <v>8.4</v>
      </c>
      <c r="E57" s="68">
        <f>SUM(E51:E56)</f>
        <v>10.7</v>
      </c>
      <c r="F57" s="68">
        <f>SUM(F51:F56)</f>
        <v>73.600000000000009</v>
      </c>
      <c r="G57" s="69">
        <f>SUM(G51:G56)</f>
        <v>424.29999999999995</v>
      </c>
    </row>
    <row r="58" spans="1:15" ht="53.25" customHeight="1" x14ac:dyDescent="0.25">
      <c r="A58" s="85"/>
      <c r="B58" s="85" t="s">
        <v>77</v>
      </c>
      <c r="C58" s="46"/>
      <c r="D58" s="46"/>
      <c r="E58" s="46"/>
      <c r="F58" s="46"/>
      <c r="G58" s="159"/>
    </row>
    <row r="59" spans="1:15" ht="10.5" customHeight="1" x14ac:dyDescent="0.25">
      <c r="A59" s="155"/>
      <c r="B59" s="27"/>
      <c r="C59" s="28"/>
      <c r="D59" s="29"/>
      <c r="E59" s="29"/>
      <c r="F59" s="29"/>
      <c r="G59" s="30"/>
    </row>
    <row r="60" spans="1:15" ht="51.75" hidden="1" customHeight="1" x14ac:dyDescent="0.25">
      <c r="A60" s="155"/>
      <c r="B60" s="27"/>
      <c r="C60" s="28"/>
      <c r="D60" s="29"/>
      <c r="E60" s="29"/>
      <c r="F60" s="29"/>
      <c r="G60" s="30"/>
    </row>
    <row r="61" spans="1:15" ht="38.25" customHeight="1" x14ac:dyDescent="0.25">
      <c r="A61" s="32">
        <v>160</v>
      </c>
      <c r="B61" s="36" t="s">
        <v>142</v>
      </c>
      <c r="C61" s="48">
        <v>250</v>
      </c>
      <c r="D61" s="29">
        <v>4.8</v>
      </c>
      <c r="E61" s="29">
        <v>10</v>
      </c>
      <c r="F61" s="29">
        <v>31</v>
      </c>
      <c r="G61" s="30">
        <f>D61*4+E61*9+F61*4</f>
        <v>233.2</v>
      </c>
    </row>
    <row r="62" spans="1:15" ht="40.5" customHeight="1" x14ac:dyDescent="0.25">
      <c r="A62" s="36">
        <v>693</v>
      </c>
      <c r="B62" s="35" t="s">
        <v>96</v>
      </c>
      <c r="C62" s="33">
        <v>200</v>
      </c>
      <c r="D62" s="34">
        <v>2</v>
      </c>
      <c r="E62" s="34">
        <v>1.7</v>
      </c>
      <c r="F62" s="34">
        <v>24</v>
      </c>
      <c r="G62" s="39">
        <f>D62*4+E62*9+F62*4</f>
        <v>119.3</v>
      </c>
    </row>
    <row r="63" spans="1:15" ht="43.5" customHeight="1" x14ac:dyDescent="0.25">
      <c r="A63" s="40" t="s">
        <v>31</v>
      </c>
      <c r="B63" s="36" t="s">
        <v>32</v>
      </c>
      <c r="C63" s="33">
        <v>72</v>
      </c>
      <c r="D63" s="29">
        <v>4.5</v>
      </c>
      <c r="E63" s="29">
        <v>1.2</v>
      </c>
      <c r="F63" s="29">
        <v>30</v>
      </c>
      <c r="G63" s="30">
        <f>(D63+F63)*4+E63*9</f>
        <v>148.80000000000001</v>
      </c>
    </row>
    <row r="64" spans="1:15" ht="33" customHeight="1" x14ac:dyDescent="0.25">
      <c r="A64" s="36" t="s">
        <v>31</v>
      </c>
      <c r="B64" s="36" t="s">
        <v>33</v>
      </c>
      <c r="C64" s="37" t="s">
        <v>34</v>
      </c>
      <c r="D64" s="38">
        <v>0.4</v>
      </c>
      <c r="E64" s="38">
        <v>0.4</v>
      </c>
      <c r="F64" s="38">
        <v>9.8000000000000007</v>
      </c>
      <c r="G64" s="39">
        <f>D64*4+E64*9+F64*4</f>
        <v>44.400000000000006</v>
      </c>
    </row>
    <row r="65" spans="1:9" ht="53.25" customHeight="1" x14ac:dyDescent="0.25">
      <c r="A65" s="64"/>
      <c r="B65" s="91" t="s">
        <v>35</v>
      </c>
      <c r="C65" s="93">
        <v>590</v>
      </c>
      <c r="D65" s="93">
        <f>SUM(D59:D64)</f>
        <v>11.700000000000001</v>
      </c>
      <c r="E65" s="93">
        <f>SUM(E59:E64)</f>
        <v>13.299999999999999</v>
      </c>
      <c r="F65" s="93">
        <f>SUM(F59:F64)</f>
        <v>94.8</v>
      </c>
      <c r="G65" s="160">
        <f>SUM(G59:G64)</f>
        <v>545.70000000000005</v>
      </c>
      <c r="H65" s="66"/>
      <c r="I65" s="170"/>
    </row>
    <row r="66" spans="1:9" ht="38.25" customHeight="1" x14ac:dyDescent="0.25">
      <c r="A66" s="53"/>
      <c r="B66" s="26" t="s">
        <v>39</v>
      </c>
      <c r="C66" s="53"/>
      <c r="D66" s="53"/>
      <c r="E66" s="53"/>
      <c r="F66" s="53"/>
      <c r="G66" s="53"/>
    </row>
    <row r="67" spans="1:9" ht="6.75" customHeight="1" x14ac:dyDescent="0.25">
      <c r="A67" s="16"/>
      <c r="B67" s="27"/>
      <c r="C67" s="48"/>
      <c r="D67" s="29"/>
      <c r="E67" s="29"/>
      <c r="F67" s="29"/>
      <c r="G67" s="30"/>
    </row>
    <row r="68" spans="1:9" ht="50.25" customHeight="1" x14ac:dyDescent="0.25">
      <c r="A68" s="36">
        <v>114</v>
      </c>
      <c r="B68" s="27" t="s">
        <v>80</v>
      </c>
      <c r="C68" s="33" t="s">
        <v>209</v>
      </c>
      <c r="D68" s="29">
        <v>2.4</v>
      </c>
      <c r="E68" s="29">
        <v>10.7</v>
      </c>
      <c r="F68" s="101">
        <v>13</v>
      </c>
      <c r="G68" s="30">
        <f>(D68+F68)*4+E68*9</f>
        <v>157.9</v>
      </c>
    </row>
    <row r="69" spans="1:9" ht="52.5" customHeight="1" x14ac:dyDescent="0.25">
      <c r="A69" s="36">
        <v>388</v>
      </c>
      <c r="B69" s="162" t="s">
        <v>210</v>
      </c>
      <c r="C69" s="33">
        <v>120</v>
      </c>
      <c r="D69" s="29">
        <v>17</v>
      </c>
      <c r="E69" s="29">
        <v>11.5</v>
      </c>
      <c r="F69" s="29">
        <v>17.7</v>
      </c>
      <c r="G69" s="30">
        <f>(D69+F69)*4+E69*9</f>
        <v>242.3</v>
      </c>
    </row>
    <row r="70" spans="1:9" ht="48.75" customHeight="1" x14ac:dyDescent="0.25">
      <c r="A70" s="32">
        <v>518</v>
      </c>
      <c r="B70" s="164" t="s">
        <v>211</v>
      </c>
      <c r="C70" s="77" t="s">
        <v>212</v>
      </c>
      <c r="D70" s="172">
        <v>5</v>
      </c>
      <c r="E70" s="172">
        <v>7</v>
      </c>
      <c r="F70" s="172">
        <v>32</v>
      </c>
      <c r="G70" s="30">
        <f>(D70+F70)*4+E70*9</f>
        <v>211</v>
      </c>
    </row>
    <row r="71" spans="1:9" ht="39.75" customHeight="1" x14ac:dyDescent="0.25">
      <c r="A71" s="36">
        <v>700</v>
      </c>
      <c r="B71" s="27" t="s">
        <v>69</v>
      </c>
      <c r="C71" s="33" t="s">
        <v>47</v>
      </c>
      <c r="D71" s="29">
        <v>0.1</v>
      </c>
      <c r="E71" s="29">
        <v>0</v>
      </c>
      <c r="F71" s="29">
        <v>21.2</v>
      </c>
      <c r="G71" s="30">
        <f>D71*4+E71*9+F71*4</f>
        <v>85.2</v>
      </c>
    </row>
    <row r="72" spans="1:9" ht="38.25" customHeight="1" x14ac:dyDescent="0.25">
      <c r="A72" s="40" t="s">
        <v>31</v>
      </c>
      <c r="B72" s="36" t="s">
        <v>32</v>
      </c>
      <c r="C72" s="33">
        <v>30</v>
      </c>
      <c r="D72" s="29">
        <v>1.9</v>
      </c>
      <c r="E72" s="29">
        <v>0.5</v>
      </c>
      <c r="F72" s="29">
        <v>12.5</v>
      </c>
      <c r="G72" s="30">
        <f>D72*4+E72*9+F72*4</f>
        <v>62.1</v>
      </c>
    </row>
    <row r="73" spans="1:9" ht="38.25" customHeight="1" x14ac:dyDescent="0.25">
      <c r="A73" s="40" t="s">
        <v>31</v>
      </c>
      <c r="B73" s="36" t="s">
        <v>48</v>
      </c>
      <c r="C73" s="48">
        <v>40</v>
      </c>
      <c r="D73" s="29">
        <v>2.6</v>
      </c>
      <c r="E73" s="29">
        <v>0.6</v>
      </c>
      <c r="F73" s="29">
        <v>16.600000000000001</v>
      </c>
      <c r="G73" s="30">
        <f>D73*4+E73*9+F73*4</f>
        <v>82.2</v>
      </c>
    </row>
    <row r="74" spans="1:9" ht="38.25" customHeight="1" x14ac:dyDescent="0.25">
      <c r="A74" s="36" t="s">
        <v>31</v>
      </c>
      <c r="B74" s="102" t="s">
        <v>113</v>
      </c>
      <c r="C74" s="176" t="s">
        <v>114</v>
      </c>
      <c r="D74" s="38">
        <v>2</v>
      </c>
      <c r="E74" s="38">
        <v>6.5</v>
      </c>
      <c r="F74" s="38">
        <v>10</v>
      </c>
      <c r="G74" s="39">
        <f>D74*4+E74*9+F74*4</f>
        <v>106.5</v>
      </c>
    </row>
    <row r="75" spans="1:9" ht="54" customHeight="1" x14ac:dyDescent="0.25">
      <c r="A75" s="59"/>
      <c r="B75" s="153" t="s">
        <v>35</v>
      </c>
      <c r="C75" s="78">
        <v>780</v>
      </c>
      <c r="D75" s="45">
        <f>SUM(D67:D74)</f>
        <v>31</v>
      </c>
      <c r="E75" s="45">
        <f>SUM(E67:E74)</f>
        <v>36.799999999999997</v>
      </c>
      <c r="F75" s="45">
        <f>SUM(F67:F74)</f>
        <v>123</v>
      </c>
      <c r="G75" s="45">
        <f>SUM(G67:G74)</f>
        <v>947.20000000000016</v>
      </c>
    </row>
    <row r="76" spans="1:9" ht="43.5" customHeight="1" x14ac:dyDescent="0.25">
      <c r="A76" s="34"/>
      <c r="B76" s="85" t="s">
        <v>49</v>
      </c>
      <c r="C76" s="29"/>
      <c r="D76" s="29"/>
      <c r="E76" s="29"/>
      <c r="F76" s="29"/>
      <c r="G76" s="30"/>
    </row>
    <row r="77" spans="1:9" ht="6" customHeight="1" x14ac:dyDescent="0.25">
      <c r="A77" s="16"/>
      <c r="B77" s="27"/>
      <c r="C77" s="48"/>
      <c r="D77" s="29"/>
      <c r="E77" s="29"/>
      <c r="F77" s="29"/>
      <c r="G77" s="30"/>
    </row>
    <row r="78" spans="1:9" ht="50.25" customHeight="1" x14ac:dyDescent="0.25">
      <c r="A78" s="36">
        <v>114</v>
      </c>
      <c r="B78" s="27" t="s">
        <v>88</v>
      </c>
      <c r="C78" s="33" t="s">
        <v>213</v>
      </c>
      <c r="D78" s="29">
        <v>3.8</v>
      </c>
      <c r="E78" s="29">
        <v>11</v>
      </c>
      <c r="F78" s="101">
        <v>18.2</v>
      </c>
      <c r="G78" s="30">
        <f>(D78+F78)*4+E78*9</f>
        <v>187</v>
      </c>
    </row>
    <row r="79" spans="1:9" ht="51" customHeight="1" x14ac:dyDescent="0.25">
      <c r="A79" s="36">
        <v>388</v>
      </c>
      <c r="B79" s="162" t="s">
        <v>210</v>
      </c>
      <c r="C79" s="33">
        <v>120</v>
      </c>
      <c r="D79" s="29">
        <v>17</v>
      </c>
      <c r="E79" s="29">
        <v>11.5</v>
      </c>
      <c r="F79" s="29">
        <v>17.7</v>
      </c>
      <c r="G79" s="30">
        <f>(D79+F79)*4+E79*9</f>
        <v>242.3</v>
      </c>
    </row>
    <row r="80" spans="1:9" ht="50.25" customHeight="1" x14ac:dyDescent="0.25">
      <c r="A80" s="32">
        <v>518</v>
      </c>
      <c r="B80" s="164" t="s">
        <v>211</v>
      </c>
      <c r="C80" s="77" t="s">
        <v>214</v>
      </c>
      <c r="D80" s="172">
        <v>6.2</v>
      </c>
      <c r="E80" s="172">
        <v>7.3</v>
      </c>
      <c r="F80" s="172">
        <v>35.1</v>
      </c>
      <c r="G80" s="30">
        <f>(D80+F80)*4+E80*9</f>
        <v>230.90000000000003</v>
      </c>
    </row>
    <row r="81" spans="1:7" ht="43.5" customHeight="1" x14ac:dyDescent="0.25">
      <c r="A81" s="36">
        <v>700</v>
      </c>
      <c r="B81" s="27" t="s">
        <v>69</v>
      </c>
      <c r="C81" s="33" t="s">
        <v>47</v>
      </c>
      <c r="D81" s="29">
        <v>0.1</v>
      </c>
      <c r="E81" s="29">
        <v>0</v>
      </c>
      <c r="F81" s="29">
        <v>21.2</v>
      </c>
      <c r="G81" s="30">
        <f>D81*4+E81*9+F81*4</f>
        <v>85.2</v>
      </c>
    </row>
    <row r="82" spans="1:7" ht="38.25" customHeight="1" x14ac:dyDescent="0.25">
      <c r="A82" s="32" t="s">
        <v>31</v>
      </c>
      <c r="B82" s="35" t="s">
        <v>32</v>
      </c>
      <c r="C82" s="33">
        <v>50</v>
      </c>
      <c r="D82" s="29">
        <v>3.1</v>
      </c>
      <c r="E82" s="29">
        <v>0.8</v>
      </c>
      <c r="F82" s="29">
        <v>20.8</v>
      </c>
      <c r="G82" s="30">
        <f>D82*4+E82*9+F82*4</f>
        <v>102.80000000000001</v>
      </c>
    </row>
    <row r="83" spans="1:7" ht="38.25" customHeight="1" x14ac:dyDescent="0.25">
      <c r="A83" s="40" t="s">
        <v>31</v>
      </c>
      <c r="B83" s="32" t="s">
        <v>48</v>
      </c>
      <c r="C83" s="48">
        <v>50</v>
      </c>
      <c r="D83" s="29">
        <v>3.1</v>
      </c>
      <c r="E83" s="29">
        <v>0.8</v>
      </c>
      <c r="F83" s="29">
        <v>20.8</v>
      </c>
      <c r="G83" s="30">
        <f>D83*4+E83*9+F83*4</f>
        <v>102.80000000000001</v>
      </c>
    </row>
    <row r="84" spans="1:7" ht="38.25" customHeight="1" x14ac:dyDescent="0.25">
      <c r="A84" s="36" t="s">
        <v>31</v>
      </c>
      <c r="B84" s="102" t="s">
        <v>113</v>
      </c>
      <c r="C84" s="176" t="s">
        <v>114</v>
      </c>
      <c r="D84" s="38">
        <v>2</v>
      </c>
      <c r="E84" s="38">
        <v>6.5</v>
      </c>
      <c r="F84" s="38">
        <v>10</v>
      </c>
      <c r="G84" s="39">
        <f>D84*4+E84*9+F84*4</f>
        <v>106.5</v>
      </c>
    </row>
    <row r="85" spans="1:7" ht="38.25" customHeight="1" x14ac:dyDescent="0.25">
      <c r="A85" s="64"/>
      <c r="B85" s="50" t="s">
        <v>35</v>
      </c>
      <c r="C85" s="51">
        <v>895</v>
      </c>
      <c r="D85" s="82">
        <f>SUM(D77:D84)</f>
        <v>35.300000000000004</v>
      </c>
      <c r="E85" s="82">
        <f>SUM(E77:E84)</f>
        <v>37.900000000000006</v>
      </c>
      <c r="F85" s="82">
        <f>SUM(F77:F84)</f>
        <v>143.80000000000001</v>
      </c>
      <c r="G85" s="82">
        <f>SUM(G77:G84)</f>
        <v>1057.5</v>
      </c>
    </row>
    <row r="86" spans="1:7" ht="38.25" customHeight="1" x14ac:dyDescent="0.25">
      <c r="A86" s="67"/>
      <c r="B86" s="60" t="s">
        <v>126</v>
      </c>
      <c r="C86" s="44" t="s">
        <v>55</v>
      </c>
      <c r="D86" s="44">
        <f>D75+D57</f>
        <v>39.4</v>
      </c>
      <c r="E86" s="44">
        <f>E75+E57</f>
        <v>47.5</v>
      </c>
      <c r="F86" s="44">
        <f>F75+F57</f>
        <v>196.60000000000002</v>
      </c>
      <c r="G86" s="44">
        <f>G75+G57</f>
        <v>1371.5</v>
      </c>
    </row>
    <row r="87" spans="1:7" ht="39" customHeight="1" x14ac:dyDescent="0.25">
      <c r="A87" s="70"/>
      <c r="B87" s="65" t="s">
        <v>127</v>
      </c>
      <c r="C87" s="71" t="s">
        <v>55</v>
      </c>
      <c r="D87" s="64">
        <f>D85+D65</f>
        <v>47.000000000000007</v>
      </c>
      <c r="E87" s="64">
        <f>E85+E65</f>
        <v>51.2</v>
      </c>
      <c r="F87" s="64">
        <f>F85+F65</f>
        <v>238.60000000000002</v>
      </c>
      <c r="G87" s="64">
        <f>G85+G65</f>
        <v>1603.2</v>
      </c>
    </row>
  </sheetData>
  <mergeCells count="8">
    <mergeCell ref="A47:A49"/>
    <mergeCell ref="C47:C49"/>
    <mergeCell ref="D47:F48"/>
    <mergeCell ref="A1:D2"/>
    <mergeCell ref="A3:A5"/>
    <mergeCell ref="C3:C5"/>
    <mergeCell ref="D3:F4"/>
    <mergeCell ref="A45:D46"/>
  </mergeCells>
  <pageMargins left="0.82677161693572998" right="0.15748031437397" top="0.35433068871498102" bottom="0.74803149700164795" header="0.70866137742996205" footer="0.51181101799011197"/>
  <pageSetup paperSize="9" scale="43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42"/>
  <sheetViews>
    <sheetView workbookViewId="0"/>
  </sheetViews>
  <sheetFormatPr defaultColWidth="9" defaultRowHeight="12.75" x14ac:dyDescent="0.2"/>
  <cols>
    <col min="1" max="1" width="26.42578125" customWidth="1"/>
    <col min="2" max="2" width="14.140625" customWidth="1"/>
    <col min="3" max="3" width="16.42578125" customWidth="1"/>
    <col min="4" max="4" width="12" customWidth="1"/>
    <col min="5" max="5" width="13.7109375" customWidth="1"/>
    <col min="8" max="22" width="8.5703125" customWidth="1"/>
    <col min="23" max="23" width="9.42578125" bestFit="1" customWidth="1"/>
  </cols>
  <sheetData>
    <row r="1" spans="1:23" ht="43.5" customHeight="1" x14ac:dyDescent="0.2">
      <c r="A1" s="242" t="s">
        <v>215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</row>
    <row r="2" spans="1:23" ht="19.5" customHeight="1" x14ac:dyDescent="0.2">
      <c r="B2" s="194" t="s">
        <v>216</v>
      </c>
      <c r="C2" s="194"/>
      <c r="D2" s="194"/>
      <c r="E2" s="194"/>
      <c r="F2" s="194"/>
      <c r="G2" s="194"/>
      <c r="H2" s="194">
        <v>2021</v>
      </c>
      <c r="I2" s="194"/>
      <c r="J2" s="194"/>
      <c r="K2" s="194"/>
      <c r="L2" s="194"/>
      <c r="M2" s="194"/>
    </row>
    <row r="4" spans="1:23" ht="37.5" customHeight="1" x14ac:dyDescent="0.2">
      <c r="A4" s="177" t="s">
        <v>217</v>
      </c>
      <c r="B4" s="177" t="s">
        <v>218</v>
      </c>
      <c r="C4" s="178" t="s">
        <v>219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 t="s">
        <v>220</v>
      </c>
      <c r="W4" s="180">
        <v>18</v>
      </c>
    </row>
    <row r="5" spans="1:23" x14ac:dyDescent="0.2">
      <c r="A5" s="179" t="s">
        <v>221</v>
      </c>
      <c r="B5" s="179"/>
      <c r="C5" s="181"/>
      <c r="D5" s="179">
        <v>1</v>
      </c>
      <c r="E5" s="179">
        <v>2</v>
      </c>
      <c r="F5" s="179">
        <v>3</v>
      </c>
      <c r="G5" s="179">
        <v>4</v>
      </c>
      <c r="H5" s="179">
        <v>5</v>
      </c>
      <c r="I5" s="179">
        <v>6</v>
      </c>
      <c r="J5" s="179">
        <v>7</v>
      </c>
      <c r="K5" s="179">
        <v>8</v>
      </c>
      <c r="L5" s="179">
        <v>9</v>
      </c>
      <c r="M5" s="179">
        <v>10</v>
      </c>
      <c r="N5" s="179">
        <v>11</v>
      </c>
      <c r="O5" s="179">
        <v>12</v>
      </c>
      <c r="P5" s="179">
        <v>13</v>
      </c>
      <c r="Q5" s="179">
        <v>14</v>
      </c>
      <c r="R5" s="179">
        <v>15</v>
      </c>
      <c r="S5" s="179">
        <v>16</v>
      </c>
      <c r="T5" s="179">
        <v>17</v>
      </c>
      <c r="U5" s="179">
        <v>18</v>
      </c>
      <c r="V5" s="179"/>
      <c r="W5" s="181"/>
    </row>
    <row r="6" spans="1:23" x14ac:dyDescent="0.2">
      <c r="A6" s="179" t="s">
        <v>222</v>
      </c>
      <c r="B6" s="179" t="s">
        <v>223</v>
      </c>
      <c r="C6" s="182" t="s">
        <v>224</v>
      </c>
      <c r="D6" s="179">
        <f>'День 1, 2'!D48</f>
        <v>68.02</v>
      </c>
      <c r="E6" s="179">
        <f>'День 1, 2'!D95</f>
        <v>55.45</v>
      </c>
      <c r="F6" s="179">
        <f>'День 3, 4'!D38</f>
        <v>48.42</v>
      </c>
      <c r="G6" s="179">
        <f>'День 3, 4'!D79</f>
        <v>43.290000000000006</v>
      </c>
      <c r="H6" s="179">
        <f>'День 5, 6'!D38</f>
        <v>57.18</v>
      </c>
      <c r="I6" s="179">
        <f>'День 5, 6'!D80</f>
        <v>37.4</v>
      </c>
      <c r="J6" s="179">
        <f>'День 7,8'!D40</f>
        <v>51.08</v>
      </c>
      <c r="K6" s="179">
        <f>'День 7,8'!D86</f>
        <v>38.08</v>
      </c>
      <c r="L6" s="179">
        <f>'День 9, 10'!D40</f>
        <v>59.44</v>
      </c>
      <c r="M6" s="179">
        <f>'День 9, 10'!D83</f>
        <v>36.5</v>
      </c>
      <c r="N6" s="179">
        <f>'День 11, 12'!D40</f>
        <v>64.28</v>
      </c>
      <c r="O6" s="179">
        <f>'День 11, 12'!D84</f>
        <v>48.4</v>
      </c>
      <c r="P6" s="179">
        <f>'День 13,14'!D40</f>
        <v>43.7</v>
      </c>
      <c r="Q6" s="179">
        <f>'День 13,14'!D84</f>
        <v>47.51</v>
      </c>
      <c r="R6" s="179">
        <f>'День 15,16'!D40</f>
        <v>57.15</v>
      </c>
      <c r="S6" s="179">
        <f>'День 15,16'!D84</f>
        <v>63.139999999999993</v>
      </c>
      <c r="T6" s="179">
        <f>'День 17,18'!D40</f>
        <v>29.7</v>
      </c>
      <c r="U6" s="179">
        <f>'День 17,18'!D86</f>
        <v>39.4</v>
      </c>
      <c r="V6" s="179">
        <f>SUM(D6:U6)</f>
        <v>888.14</v>
      </c>
      <c r="W6" s="183">
        <f>V6/W4</f>
        <v>49.341111111111111</v>
      </c>
    </row>
    <row r="7" spans="1:23" x14ac:dyDescent="0.2">
      <c r="A7" s="179" t="s">
        <v>225</v>
      </c>
      <c r="B7" s="179" t="s">
        <v>223</v>
      </c>
      <c r="C7" s="184" t="s">
        <v>226</v>
      </c>
      <c r="D7" s="179">
        <f>'День 1, 2'!E48</f>
        <v>42.82</v>
      </c>
      <c r="E7" s="179">
        <f>'День 1, 2'!E95</f>
        <v>59.160000000000004</v>
      </c>
      <c r="F7" s="179">
        <f>'День 3, 4'!E38</f>
        <v>46.31</v>
      </c>
      <c r="G7" s="179">
        <f>'День 3, 4'!E79</f>
        <v>40.020000000000003</v>
      </c>
      <c r="H7" s="179">
        <f>'День 5, 6'!E38</f>
        <v>52.58</v>
      </c>
      <c r="I7" s="179">
        <f>'День 5, 6'!E80</f>
        <v>53.900000000000006</v>
      </c>
      <c r="J7" s="179">
        <f>'День 7,8'!E40</f>
        <v>54.47</v>
      </c>
      <c r="K7" s="179">
        <f>'День 7,8'!E86</f>
        <v>49.900000000000006</v>
      </c>
      <c r="L7" s="179">
        <f>'День 9, 10'!E40</f>
        <v>43.27</v>
      </c>
      <c r="M7" s="179">
        <f>'День 9, 10'!E83</f>
        <v>40.199999999999996</v>
      </c>
      <c r="N7" s="179">
        <f>'День 11, 12'!E40</f>
        <v>54.460000000000008</v>
      </c>
      <c r="O7" s="179">
        <f>'День 11, 12'!E84</f>
        <v>41.82</v>
      </c>
      <c r="P7" s="179">
        <f>'День 13,14'!E40</f>
        <v>56.5</v>
      </c>
      <c r="Q7" s="179">
        <f>'День 13,14'!E84</f>
        <v>57.1</v>
      </c>
      <c r="R7" s="179">
        <f>'День 15,16'!E40</f>
        <v>61.179999999999993</v>
      </c>
      <c r="S7" s="179">
        <f>'День 15,16'!E84</f>
        <v>49.019999999999996</v>
      </c>
      <c r="T7" s="179">
        <f>'День 17,18'!E40</f>
        <v>31.74</v>
      </c>
      <c r="U7" s="179">
        <f>'День 17,18'!E86</f>
        <v>47.5</v>
      </c>
      <c r="V7" s="179">
        <f>SUM(D7:U7)</f>
        <v>881.95</v>
      </c>
      <c r="W7" s="183">
        <f>V7/W4</f>
        <v>48.997222222222227</v>
      </c>
    </row>
    <row r="8" spans="1:23" x14ac:dyDescent="0.2">
      <c r="A8" s="179" t="s">
        <v>227</v>
      </c>
      <c r="B8" s="179" t="s">
        <v>223</v>
      </c>
      <c r="C8" s="182" t="s">
        <v>228</v>
      </c>
      <c r="D8" s="179">
        <f>'День 1, 2'!F48</f>
        <v>200.56</v>
      </c>
      <c r="E8" s="179">
        <f>'День 1, 2'!F95</f>
        <v>164.68</v>
      </c>
      <c r="F8" s="179">
        <f>'День 3, 4'!F38</f>
        <v>176.12</v>
      </c>
      <c r="G8" s="179">
        <f>'День 3, 4'!F79</f>
        <v>198.73000000000002</v>
      </c>
      <c r="H8" s="179">
        <f>'День 5, 6'!F38</f>
        <v>170.22000000000003</v>
      </c>
      <c r="I8" s="179">
        <f>'День 5, 6'!F80</f>
        <v>199.6</v>
      </c>
      <c r="J8" s="179">
        <f>'День 7,8'!F40</f>
        <v>189.45</v>
      </c>
      <c r="K8" s="179">
        <f>'День 7,8'!F86</f>
        <v>161.1</v>
      </c>
      <c r="L8" s="179">
        <f>'День 9, 10'!F40</f>
        <v>176.57</v>
      </c>
      <c r="M8" s="179">
        <f>'День 9, 10'!F83</f>
        <v>132.54</v>
      </c>
      <c r="N8" s="179">
        <f>'День 11, 12'!F40</f>
        <v>221.3</v>
      </c>
      <c r="O8" s="179">
        <f>'День 11, 12'!F84</f>
        <v>199.94</v>
      </c>
      <c r="P8" s="179">
        <f>'День 13,14'!F40</f>
        <v>229.7</v>
      </c>
      <c r="Q8" s="179">
        <f>'День 13,14'!F84</f>
        <v>204.32</v>
      </c>
      <c r="R8" s="179">
        <f>'День 15,16'!F40</f>
        <v>177.62</v>
      </c>
      <c r="S8" s="179">
        <f>'День 15,16'!F84</f>
        <v>166.14</v>
      </c>
      <c r="T8" s="179">
        <f>'День 17,18'!F40</f>
        <v>202.2</v>
      </c>
      <c r="U8" s="179">
        <f>'День 17,18'!F86</f>
        <v>196.60000000000002</v>
      </c>
      <c r="V8" s="179">
        <f>SUM(D8:U8)</f>
        <v>3367.3899999999994</v>
      </c>
      <c r="W8" s="183">
        <f>V8/W4</f>
        <v>187.07722222222219</v>
      </c>
    </row>
    <row r="9" spans="1:23" x14ac:dyDescent="0.2">
      <c r="A9" s="179" t="s">
        <v>19</v>
      </c>
      <c r="B9" s="179" t="s">
        <v>229</v>
      </c>
      <c r="C9" s="184" t="s">
        <v>230</v>
      </c>
      <c r="D9" s="179">
        <f>'День 1, 2'!G48</f>
        <v>1459.7</v>
      </c>
      <c r="E9" s="185">
        <f>'День 1, 2'!G95</f>
        <v>1412.96</v>
      </c>
      <c r="F9" s="179">
        <f>'День 3, 4'!G38</f>
        <v>1314.9499999999998</v>
      </c>
      <c r="G9" s="179">
        <f>'День 3, 4'!G79</f>
        <v>1328.2600000000002</v>
      </c>
      <c r="H9" s="185">
        <f>'День 5, 6'!G38</f>
        <v>1382.82</v>
      </c>
      <c r="I9" s="185">
        <f>'День 5, 6'!G80</f>
        <v>1433.1000000000001</v>
      </c>
      <c r="J9" s="185">
        <f>'День 7,8'!G40</f>
        <v>1452.35</v>
      </c>
      <c r="K9" s="185">
        <f>'День 7,8'!G86</f>
        <v>1206.3200000000002</v>
      </c>
      <c r="L9" s="179">
        <f>'День 9, 10'!G40</f>
        <v>1333.47</v>
      </c>
      <c r="M9" s="185">
        <f>'День 9, 10'!G83</f>
        <v>1037.96</v>
      </c>
      <c r="N9" s="185">
        <f>'День 11, 12'!G40</f>
        <v>1632.46</v>
      </c>
      <c r="O9" s="179">
        <f>'День 11, 12'!G84</f>
        <v>1369.74</v>
      </c>
      <c r="P9" s="179">
        <f>'День 13,14'!G40</f>
        <v>1602.1000000000001</v>
      </c>
      <c r="Q9" s="185">
        <f>'День 13,14'!G84</f>
        <v>1521.22</v>
      </c>
      <c r="R9" s="185">
        <f>'День 15,16'!G40</f>
        <v>1489.7</v>
      </c>
      <c r="S9" s="185">
        <f>'День 15,16'!F84</f>
        <v>166.14</v>
      </c>
      <c r="T9" s="185">
        <f>'День 17,18'!G40</f>
        <v>1213.2600000000002</v>
      </c>
      <c r="U9" s="185">
        <f>'День 17,18'!G86</f>
        <v>1371.5</v>
      </c>
      <c r="V9" s="179">
        <f>SUM(D9:U9)</f>
        <v>23728.010000000002</v>
      </c>
      <c r="W9" s="183">
        <f>V9/W4</f>
        <v>1318.222777777778</v>
      </c>
    </row>
    <row r="10" spans="1:23" x14ac:dyDescent="0.2">
      <c r="A10" s="179" t="s">
        <v>231</v>
      </c>
      <c r="B10" s="179" t="s">
        <v>223</v>
      </c>
      <c r="C10" s="181">
        <v>60</v>
      </c>
      <c r="D10" s="179">
        <v>60</v>
      </c>
      <c r="E10" s="179">
        <v>60</v>
      </c>
      <c r="F10" s="179">
        <v>60</v>
      </c>
      <c r="G10" s="179">
        <v>60</v>
      </c>
      <c r="H10" s="179">
        <v>60</v>
      </c>
      <c r="I10" s="179">
        <v>60</v>
      </c>
      <c r="J10" s="179">
        <v>60</v>
      </c>
      <c r="K10" s="179">
        <v>60</v>
      </c>
      <c r="L10" s="179">
        <v>60</v>
      </c>
      <c r="M10" s="179">
        <v>60</v>
      </c>
      <c r="N10" s="179">
        <v>60</v>
      </c>
      <c r="O10" s="179">
        <v>60</v>
      </c>
      <c r="P10" s="179">
        <v>60</v>
      </c>
      <c r="Q10" s="179">
        <v>60</v>
      </c>
      <c r="R10" s="179">
        <v>60</v>
      </c>
      <c r="S10" s="179">
        <v>60</v>
      </c>
      <c r="T10" s="179">
        <v>60</v>
      </c>
      <c r="U10" s="179">
        <v>60</v>
      </c>
      <c r="V10" s="179">
        <f>SUM(D10:U10)</f>
        <v>1080</v>
      </c>
      <c r="W10" s="181">
        <f>V10/W4</f>
        <v>60</v>
      </c>
    </row>
    <row r="11" spans="1:23" x14ac:dyDescent="0.2">
      <c r="A11" s="179"/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</row>
    <row r="12" spans="1:23" ht="43.5" customHeight="1" x14ac:dyDescent="0.2">
      <c r="A12" s="243" t="s">
        <v>232</v>
      </c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5"/>
    </row>
    <row r="13" spans="1:23" ht="22.5" customHeight="1" x14ac:dyDescent="0.2">
      <c r="B13" s="194" t="s">
        <v>216</v>
      </c>
      <c r="C13" s="194"/>
      <c r="D13" s="194"/>
      <c r="E13" s="194"/>
      <c r="F13" s="194"/>
      <c r="G13" s="194"/>
      <c r="H13" s="194">
        <v>2021</v>
      </c>
      <c r="I13" s="194"/>
      <c r="J13" s="194"/>
      <c r="K13" s="194"/>
      <c r="L13" s="194"/>
      <c r="M13" s="194"/>
    </row>
    <row r="15" spans="1:23" ht="45" customHeight="1" x14ac:dyDescent="0.2">
      <c r="A15" s="186" t="s">
        <v>217</v>
      </c>
      <c r="B15" s="186" t="s">
        <v>218</v>
      </c>
      <c r="C15" s="187" t="s">
        <v>219</v>
      </c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 t="s">
        <v>220</v>
      </c>
      <c r="W15" s="180">
        <v>18</v>
      </c>
    </row>
    <row r="16" spans="1:23" x14ac:dyDescent="0.2">
      <c r="A16" s="179" t="s">
        <v>221</v>
      </c>
      <c r="B16" s="179"/>
      <c r="C16" s="181"/>
      <c r="D16" s="179">
        <v>1</v>
      </c>
      <c r="E16" s="179">
        <v>2</v>
      </c>
      <c r="F16" s="179">
        <v>3</v>
      </c>
      <c r="G16" s="179">
        <v>4</v>
      </c>
      <c r="H16" s="179">
        <v>5</v>
      </c>
      <c r="I16" s="179">
        <v>6</v>
      </c>
      <c r="J16" s="179">
        <v>7</v>
      </c>
      <c r="K16" s="179">
        <v>8</v>
      </c>
      <c r="L16" s="179">
        <v>9</v>
      </c>
      <c r="M16" s="179">
        <v>10</v>
      </c>
      <c r="N16" s="179">
        <v>11</v>
      </c>
      <c r="O16" s="179">
        <v>12</v>
      </c>
      <c r="P16" s="179">
        <v>13</v>
      </c>
      <c r="Q16" s="179">
        <v>14</v>
      </c>
      <c r="R16" s="179">
        <v>15</v>
      </c>
      <c r="S16" s="179">
        <v>16</v>
      </c>
      <c r="T16" s="179">
        <v>17</v>
      </c>
      <c r="U16" s="179">
        <v>18</v>
      </c>
      <c r="V16" s="179"/>
      <c r="W16" s="181"/>
    </row>
    <row r="17" spans="1:23" x14ac:dyDescent="0.2">
      <c r="A17" s="179" t="s">
        <v>222</v>
      </c>
      <c r="B17" s="179" t="s">
        <v>223</v>
      </c>
      <c r="C17" s="182" t="s">
        <v>233</v>
      </c>
      <c r="D17" s="179">
        <f>'День 1, 2'!D17</f>
        <v>35.099999999999994</v>
      </c>
      <c r="E17" s="179">
        <f>'День 1, 2'!D68</f>
        <v>25.1</v>
      </c>
      <c r="F17" s="179">
        <f>'День 3, 4'!D12</f>
        <v>14.000000000000002</v>
      </c>
      <c r="G17" s="179">
        <f>'День 3, 4'!D53</f>
        <v>14.3</v>
      </c>
      <c r="H17" s="179">
        <f>'День 5, 6'!D12</f>
        <v>29.3</v>
      </c>
      <c r="I17" s="179">
        <f>'День 5, 6'!D54</f>
        <v>16.399999999999999</v>
      </c>
      <c r="J17" s="179">
        <f>'День 7,8'!D13</f>
        <v>19.600000000000001</v>
      </c>
      <c r="K17" s="179">
        <f>'День 7,8'!D58</f>
        <v>21.1</v>
      </c>
      <c r="L17" s="179">
        <f>'День 9, 10'!D13</f>
        <v>13.98</v>
      </c>
      <c r="M17" s="179">
        <f>'День 9, 10'!D57</f>
        <v>13.100000000000001</v>
      </c>
      <c r="N17" s="179">
        <f>'День 11, 12'!D13</f>
        <v>36</v>
      </c>
      <c r="O17" s="179">
        <f>'День 11, 12'!D57</f>
        <v>18.399999999999999</v>
      </c>
      <c r="P17" s="179">
        <f>'День 13,14'!D13</f>
        <v>20.900000000000002</v>
      </c>
      <c r="Q17" s="179">
        <f>'День 13,14'!D57</f>
        <v>16.100000000000001</v>
      </c>
      <c r="R17" s="179">
        <f>'День 15,16'!D13</f>
        <v>25.619999999999997</v>
      </c>
      <c r="S17" s="179">
        <f>'День 15,16'!D57</f>
        <v>25.1</v>
      </c>
      <c r="T17" s="179">
        <f>'День 17,18'!D13</f>
        <v>12.5</v>
      </c>
      <c r="U17" s="179">
        <f>'День 17,18'!D57</f>
        <v>8.4</v>
      </c>
      <c r="V17" s="179">
        <f>SUM(D17:U17)</f>
        <v>364.99999999999994</v>
      </c>
      <c r="W17" s="188">
        <f>V17/W15</f>
        <v>20.277777777777775</v>
      </c>
    </row>
    <row r="18" spans="1:23" x14ac:dyDescent="0.2">
      <c r="A18" s="179" t="s">
        <v>225</v>
      </c>
      <c r="B18" s="179" t="s">
        <v>223</v>
      </c>
      <c r="C18" s="184" t="s">
        <v>234</v>
      </c>
      <c r="D18" s="179">
        <f>'День 1, 2'!E17</f>
        <v>19.34</v>
      </c>
      <c r="E18" s="179">
        <f>'День 1, 2'!E68</f>
        <v>24.939999999999998</v>
      </c>
      <c r="F18" s="179">
        <f>'День 3, 4'!E12</f>
        <v>9.64</v>
      </c>
      <c r="G18" s="179">
        <f>'День 3, 4'!E53</f>
        <v>8.6</v>
      </c>
      <c r="H18" s="179">
        <f>'День 5, 6'!E12</f>
        <v>27.3</v>
      </c>
      <c r="I18" s="179">
        <f>'День 5, 6'!E54</f>
        <v>20.6</v>
      </c>
      <c r="J18" s="179">
        <f>'День 7,8'!E13</f>
        <v>18.7</v>
      </c>
      <c r="K18" s="179">
        <f>'День 7,8'!E58</f>
        <v>27.6</v>
      </c>
      <c r="L18" s="179">
        <f>'День 9, 10'!E13</f>
        <v>13.440000000000001</v>
      </c>
      <c r="M18" s="179">
        <f>'День 9, 10'!E57</f>
        <v>10.639999999999999</v>
      </c>
      <c r="N18" s="179">
        <f>'День 11, 12'!E13</f>
        <v>28.3</v>
      </c>
      <c r="O18" s="179">
        <f>'День 11, 12'!E57</f>
        <v>13.7</v>
      </c>
      <c r="P18" s="179">
        <f>'День 13,14'!E13</f>
        <v>24.8</v>
      </c>
      <c r="Q18" s="179">
        <f>'День 13,14'!E57</f>
        <v>13.04</v>
      </c>
      <c r="R18" s="179">
        <f>'День 15,16'!E13</f>
        <v>24.919999999999998</v>
      </c>
      <c r="S18" s="179">
        <f>'День 15,16'!E57</f>
        <v>23</v>
      </c>
      <c r="T18" s="179">
        <f>'День 17,18'!E13</f>
        <v>12.2</v>
      </c>
      <c r="U18" s="179">
        <f>'День 17,18'!E57</f>
        <v>10.7</v>
      </c>
      <c r="V18" s="179">
        <f>SUM(D18:U18)</f>
        <v>331.46</v>
      </c>
      <c r="W18" s="188">
        <f>V18/W15</f>
        <v>18.414444444444442</v>
      </c>
    </row>
    <row r="19" spans="1:23" x14ac:dyDescent="0.2">
      <c r="A19" s="179" t="s">
        <v>227</v>
      </c>
      <c r="B19" s="179" t="s">
        <v>223</v>
      </c>
      <c r="C19" s="182" t="s">
        <v>235</v>
      </c>
      <c r="D19" s="179">
        <f>'День 1, 2'!F17</f>
        <v>62.5</v>
      </c>
      <c r="E19" s="179">
        <f>'День 1, 2'!F68</f>
        <v>60.7</v>
      </c>
      <c r="F19" s="179">
        <f>'День 3, 4'!F12</f>
        <v>66.199999999999989</v>
      </c>
      <c r="G19" s="179">
        <f>'День 3, 4'!F53</f>
        <v>102.7</v>
      </c>
      <c r="H19" s="179">
        <f>'День 5, 6'!F12</f>
        <v>57.400000000000006</v>
      </c>
      <c r="I19" s="179">
        <f>'День 5, 6'!F54</f>
        <v>85</v>
      </c>
      <c r="J19" s="179">
        <f>'День 7,8'!F13</f>
        <v>90.8</v>
      </c>
      <c r="K19" s="179">
        <f>'День 7,8'!F58</f>
        <v>58.800000000000004</v>
      </c>
      <c r="L19" s="179">
        <f>'День 9, 10'!F13</f>
        <v>74.899999999999991</v>
      </c>
      <c r="M19" s="179">
        <f>'День 9, 10'!F57</f>
        <v>62.66</v>
      </c>
      <c r="N19" s="179">
        <f>'День 11, 12'!F13</f>
        <v>103.2</v>
      </c>
      <c r="O19" s="179">
        <f>'День 11, 12'!F57</f>
        <v>76.100000000000009</v>
      </c>
      <c r="P19" s="179">
        <f>'День 13,14'!F13</f>
        <v>117</v>
      </c>
      <c r="Q19" s="179">
        <f>'День 13,14'!F57</f>
        <v>88.1</v>
      </c>
      <c r="R19" s="179">
        <f>'День 15,16'!F13</f>
        <v>60.820000000000007</v>
      </c>
      <c r="S19" s="179">
        <f>'День 15,16'!F57</f>
        <v>74.680000000000007</v>
      </c>
      <c r="T19" s="179">
        <f>'День 17,18'!F13</f>
        <v>92.4</v>
      </c>
      <c r="U19" s="179">
        <f>'День 17,18'!F57</f>
        <v>73.600000000000009</v>
      </c>
      <c r="V19" s="179">
        <f>SUM(D19:U19)</f>
        <v>1407.56</v>
      </c>
      <c r="W19" s="188">
        <f>V19/W15</f>
        <v>78.197777777777773</v>
      </c>
    </row>
    <row r="20" spans="1:23" x14ac:dyDescent="0.2">
      <c r="A20" s="179" t="s">
        <v>19</v>
      </c>
      <c r="B20" s="179" t="s">
        <v>229</v>
      </c>
      <c r="C20" s="182" t="s">
        <v>236</v>
      </c>
      <c r="D20" s="179">
        <f>'День 1, 2'!G17</f>
        <v>564.45999999999992</v>
      </c>
      <c r="E20" s="179">
        <f>'День 1, 2'!G68</f>
        <v>567.65999999999985</v>
      </c>
      <c r="F20" s="179">
        <f>'День 3, 4'!G12</f>
        <v>407.55999999999995</v>
      </c>
      <c r="G20" s="179">
        <f>'День 3, 4'!G53</f>
        <v>545.40000000000009</v>
      </c>
      <c r="H20" s="179">
        <f>'День 5, 6'!G12</f>
        <v>592.5</v>
      </c>
      <c r="I20" s="179">
        <f>'День 5, 6'!G54</f>
        <v>591</v>
      </c>
      <c r="J20" s="179">
        <f>'День 7,8'!G13</f>
        <v>609.9</v>
      </c>
      <c r="K20" s="179">
        <f>'День 7,8'!G58</f>
        <v>528.50000000000011</v>
      </c>
      <c r="L20" s="179">
        <f>'День 9, 10'!G13</f>
        <v>476.48</v>
      </c>
      <c r="M20" s="179">
        <f>'День 9, 10'!G57</f>
        <v>398.79999999999995</v>
      </c>
      <c r="N20" s="179">
        <f>'День 11, 12'!G13</f>
        <v>811.50000000000011</v>
      </c>
      <c r="O20" s="179">
        <f>'День 11, 12'!G57</f>
        <v>501.29999999999995</v>
      </c>
      <c r="P20" s="179">
        <f>'День 13,14'!G13</f>
        <v>774.8</v>
      </c>
      <c r="Q20" s="179">
        <f>'День 13,14'!G57</f>
        <v>534.16000000000008</v>
      </c>
      <c r="R20" s="179">
        <f>'День 15,16'!G13</f>
        <v>570.04</v>
      </c>
      <c r="S20" s="179">
        <f>'День 15,16'!G57</f>
        <v>606.12</v>
      </c>
      <c r="T20" s="179">
        <f>'День 17,18'!G13</f>
        <v>529.40000000000009</v>
      </c>
      <c r="U20" s="179">
        <f>'День 17,18'!G57</f>
        <v>424.29999999999995</v>
      </c>
      <c r="V20" s="179">
        <f>SUM(D20:U20)</f>
        <v>10033.880000000001</v>
      </c>
      <c r="W20" s="188">
        <f>V20/W15</f>
        <v>557.4377777777778</v>
      </c>
    </row>
    <row r="22" spans="1:23" ht="41.25" customHeight="1" x14ac:dyDescent="0.2">
      <c r="A22" s="246" t="s">
        <v>237</v>
      </c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</row>
    <row r="23" spans="1:23" ht="24" customHeight="1" x14ac:dyDescent="0.2">
      <c r="B23" s="194" t="s">
        <v>216</v>
      </c>
      <c r="C23" s="194"/>
      <c r="D23" s="194"/>
      <c r="E23" s="194"/>
      <c r="F23" s="194"/>
      <c r="G23" s="194"/>
      <c r="H23" s="194">
        <v>2021</v>
      </c>
      <c r="I23" s="194"/>
      <c r="J23" s="194"/>
      <c r="K23" s="194"/>
      <c r="L23" s="194"/>
      <c r="M23" s="194"/>
    </row>
    <row r="25" spans="1:23" ht="41.25" customHeight="1" x14ac:dyDescent="0.2">
      <c r="A25" s="186" t="s">
        <v>217</v>
      </c>
      <c r="B25" s="186" t="s">
        <v>218</v>
      </c>
      <c r="C25" s="187" t="s">
        <v>219</v>
      </c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 t="s">
        <v>220</v>
      </c>
      <c r="W25" s="180">
        <v>18</v>
      </c>
    </row>
    <row r="26" spans="1:23" x14ac:dyDescent="0.2">
      <c r="A26" s="179" t="s">
        <v>221</v>
      </c>
      <c r="B26" s="179"/>
      <c r="C26" s="181"/>
      <c r="D26" s="179">
        <v>1</v>
      </c>
      <c r="E26" s="179">
        <v>2</v>
      </c>
      <c r="F26" s="179">
        <v>3</v>
      </c>
      <c r="G26" s="179">
        <v>4</v>
      </c>
      <c r="H26" s="179">
        <v>5</v>
      </c>
      <c r="I26" s="179">
        <v>6</v>
      </c>
      <c r="J26" s="179">
        <v>7</v>
      </c>
      <c r="K26" s="179">
        <v>8</v>
      </c>
      <c r="L26" s="179">
        <v>9</v>
      </c>
      <c r="M26" s="179">
        <v>10</v>
      </c>
      <c r="N26" s="179">
        <v>11</v>
      </c>
      <c r="O26" s="179">
        <v>12</v>
      </c>
      <c r="P26" s="179">
        <v>13</v>
      </c>
      <c r="Q26" s="179">
        <v>14</v>
      </c>
      <c r="R26" s="179">
        <v>15</v>
      </c>
      <c r="S26" s="179">
        <v>16</v>
      </c>
      <c r="T26" s="179">
        <v>17</v>
      </c>
      <c r="U26" s="179">
        <v>18</v>
      </c>
      <c r="V26" s="179"/>
      <c r="W26" s="181"/>
    </row>
    <row r="27" spans="1:23" x14ac:dyDescent="0.2">
      <c r="A27" s="179" t="s">
        <v>222</v>
      </c>
      <c r="B27" s="179" t="s">
        <v>223</v>
      </c>
      <c r="C27" s="182" t="s">
        <v>238</v>
      </c>
      <c r="D27" s="179">
        <f>'День 1, 2'!D37</f>
        <v>32.92</v>
      </c>
      <c r="E27" s="179">
        <f>'День 1, 2'!D83</f>
        <v>30.349999999999998</v>
      </c>
      <c r="F27" s="179">
        <f>'День 3, 4'!D28</f>
        <v>34.42</v>
      </c>
      <c r="G27" s="179">
        <f>'День 3, 4'!D69</f>
        <v>28.990000000000002</v>
      </c>
      <c r="H27" s="179">
        <f>'День 5, 6'!D28</f>
        <v>27.88</v>
      </c>
      <c r="I27" s="179">
        <f>'День 5, 6'!D70</f>
        <v>21</v>
      </c>
      <c r="J27" s="179">
        <f>'День 7,8'!D30</f>
        <v>31.48</v>
      </c>
      <c r="K27" s="179">
        <f>'День 7,8'!D75</f>
        <v>16.98</v>
      </c>
      <c r="L27" s="179">
        <f>'День 9, 10'!D30</f>
        <v>45.46</v>
      </c>
      <c r="M27" s="179">
        <f>'День 9, 10'!D74</f>
        <v>33.42</v>
      </c>
      <c r="N27" s="179">
        <f>'День 11, 12'!D30</f>
        <v>28.28</v>
      </c>
      <c r="O27" s="179">
        <f>'День 11, 12'!D74</f>
        <v>30</v>
      </c>
      <c r="P27" s="179">
        <f>'День 13,14'!D30</f>
        <v>22.8</v>
      </c>
      <c r="Q27" s="179">
        <f>'День 13,14'!D74</f>
        <v>31.409999999999997</v>
      </c>
      <c r="R27" s="179">
        <f>'День 15,16'!D30</f>
        <v>31.53</v>
      </c>
      <c r="S27" s="179">
        <f>'День 15,16'!D74</f>
        <v>38.039999999999992</v>
      </c>
      <c r="T27" s="179">
        <f>'День 17,18'!D30</f>
        <v>17.2</v>
      </c>
      <c r="U27" s="179">
        <f>'День 17,18'!D75</f>
        <v>31</v>
      </c>
      <c r="V27" s="185">
        <f>SUM(D27:U27)</f>
        <v>533.15999999999985</v>
      </c>
      <c r="W27" s="188">
        <f>V27/W25</f>
        <v>29.61999999999999</v>
      </c>
    </row>
    <row r="28" spans="1:23" x14ac:dyDescent="0.2">
      <c r="A28" s="179" t="s">
        <v>225</v>
      </c>
      <c r="B28" s="179" t="s">
        <v>223</v>
      </c>
      <c r="C28" s="184" t="s">
        <v>239</v>
      </c>
      <c r="D28" s="179">
        <f>'День 1, 2'!E37</f>
        <v>23.48</v>
      </c>
      <c r="E28" s="179">
        <f>'День 1, 2'!E83</f>
        <v>34.220000000000006</v>
      </c>
      <c r="F28" s="179">
        <f>'День 3, 4'!E28</f>
        <v>36.67</v>
      </c>
      <c r="G28" s="179">
        <f>'День 3, 4'!E69</f>
        <v>31.42</v>
      </c>
      <c r="H28" s="179">
        <f>'День 5, 6'!E28</f>
        <v>25.28</v>
      </c>
      <c r="I28" s="179">
        <f>'День 5, 6'!E70</f>
        <v>33.300000000000004</v>
      </c>
      <c r="J28" s="179">
        <f>'День 7,8'!E30</f>
        <v>35.770000000000003</v>
      </c>
      <c r="K28" s="179">
        <f>'День 7,8'!E75</f>
        <v>22.3</v>
      </c>
      <c r="L28" s="179">
        <f>'День 9, 10'!E30</f>
        <v>29.830000000000002</v>
      </c>
      <c r="M28" s="179">
        <f>'День 9, 10'!E74</f>
        <v>42.9</v>
      </c>
      <c r="N28" s="179">
        <f>'День 11, 12'!E30</f>
        <v>26.160000000000004</v>
      </c>
      <c r="O28" s="179">
        <f>'День 11, 12'!E74</f>
        <v>28.12</v>
      </c>
      <c r="P28" s="179">
        <f>'День 13,14'!E30</f>
        <v>31.7</v>
      </c>
      <c r="Q28" s="179">
        <f>'День 13,14'!E74</f>
        <v>44.06</v>
      </c>
      <c r="R28" s="179">
        <f>'День 15,16'!E30</f>
        <v>36.26</v>
      </c>
      <c r="S28" s="179">
        <f>'День 15,16'!E74</f>
        <v>26.02</v>
      </c>
      <c r="T28" s="179">
        <f>'День 17,18'!E30</f>
        <v>19.54</v>
      </c>
      <c r="U28" s="179">
        <f>'День 17,18'!E75</f>
        <v>36.799999999999997</v>
      </c>
      <c r="V28" s="185">
        <f>SUM(D28:U28)</f>
        <v>563.82999999999993</v>
      </c>
      <c r="W28" s="188">
        <f>V28/W25</f>
        <v>31.323888888888884</v>
      </c>
    </row>
    <row r="29" spans="1:23" x14ac:dyDescent="0.2">
      <c r="A29" s="179" t="s">
        <v>227</v>
      </c>
      <c r="B29" s="179" t="s">
        <v>223</v>
      </c>
      <c r="C29" s="182" t="s">
        <v>240</v>
      </c>
      <c r="D29" s="179">
        <f>'День 1, 2'!F37</f>
        <v>138.06</v>
      </c>
      <c r="E29" s="179">
        <f>'День 1, 2'!F83</f>
        <v>103.98</v>
      </c>
      <c r="F29" s="179">
        <f>'День 3, 4'!F28</f>
        <v>109.92</v>
      </c>
      <c r="G29" s="179">
        <f>'День 3, 4'!F69</f>
        <v>96.03</v>
      </c>
      <c r="H29" s="179">
        <f>'День 5, 6'!F28</f>
        <v>112.82000000000001</v>
      </c>
      <c r="I29" s="179">
        <f>'День 5, 6'!F70</f>
        <v>114.6</v>
      </c>
      <c r="J29" s="179">
        <f>'День 7,8'!F30</f>
        <v>98.649999999999991</v>
      </c>
      <c r="K29" s="179">
        <f>'День 7,8'!F75</f>
        <v>102.3</v>
      </c>
      <c r="L29" s="179">
        <f>'День 9, 10'!F30</f>
        <v>101.67</v>
      </c>
      <c r="M29" s="179">
        <f>'День 9, 10'!F74</f>
        <v>127.16</v>
      </c>
      <c r="N29" s="179">
        <f>'День 11, 12'!F30</f>
        <v>118.1</v>
      </c>
      <c r="O29" s="179">
        <f>'День 11, 12'!F74</f>
        <v>123.84</v>
      </c>
      <c r="P29" s="179">
        <f>'День 13,14'!F30</f>
        <v>112.7</v>
      </c>
      <c r="Q29" s="179">
        <f>'День 13,14'!F74</f>
        <v>116.22</v>
      </c>
      <c r="R29" s="179">
        <f>'День 15,16'!F30</f>
        <v>116.79999999999998</v>
      </c>
      <c r="S29" s="179">
        <f>'День 15,16'!F74</f>
        <v>91.46</v>
      </c>
      <c r="T29" s="179">
        <f>'День 17,18'!F30</f>
        <v>109.8</v>
      </c>
      <c r="U29" s="179">
        <f>'День 17,18'!F75</f>
        <v>123</v>
      </c>
      <c r="V29" s="185">
        <f>SUM(D29:U29)</f>
        <v>2017.11</v>
      </c>
      <c r="W29" s="188">
        <f>V29/W25</f>
        <v>112.06166666666667</v>
      </c>
    </row>
    <row r="30" spans="1:23" x14ac:dyDescent="0.2">
      <c r="A30" s="179" t="s">
        <v>19</v>
      </c>
      <c r="B30" s="179" t="s">
        <v>229</v>
      </c>
      <c r="C30" s="184" t="s">
        <v>241</v>
      </c>
      <c r="D30" s="179">
        <f>'День 1, 2'!G37</f>
        <v>895.24000000000012</v>
      </c>
      <c r="E30" s="179">
        <f>'День 1, 2'!G83</f>
        <v>845.30000000000018</v>
      </c>
      <c r="F30" s="179">
        <f>'День 3, 4'!G28</f>
        <v>907.39</v>
      </c>
      <c r="G30" s="179">
        <f>'День 3, 4'!G69</f>
        <v>782.86</v>
      </c>
      <c r="H30" s="179">
        <f>'День 5, 6'!G28</f>
        <v>790.31999999999994</v>
      </c>
      <c r="I30" s="179">
        <f>'День 5, 6'!G70</f>
        <v>842.10000000000014</v>
      </c>
      <c r="J30" s="179">
        <f>'День 7,8'!G30</f>
        <v>842.45</v>
      </c>
      <c r="K30" s="179">
        <f>'День 7,8'!G75</f>
        <v>677.82</v>
      </c>
      <c r="L30" s="179">
        <f>'День 9, 10'!G30</f>
        <v>856.99</v>
      </c>
      <c r="M30" s="179">
        <f>'День 9, 10'!G74</f>
        <v>1028.42</v>
      </c>
      <c r="N30" s="179">
        <f>'День 11, 12'!G30</f>
        <v>820.96</v>
      </c>
      <c r="O30" s="179">
        <f>'День 11, 12'!G74</f>
        <v>868.44</v>
      </c>
      <c r="P30" s="179">
        <f>'День 13,14'!G30</f>
        <v>827.30000000000018</v>
      </c>
      <c r="Q30" s="179">
        <f>'День 13,14'!G74</f>
        <v>987.06</v>
      </c>
      <c r="R30" s="179">
        <f>'День 15,16'!G30</f>
        <v>919.66000000000008</v>
      </c>
      <c r="S30" s="179">
        <f>'День 15,16'!G74</f>
        <v>752.18000000000006</v>
      </c>
      <c r="T30" s="179">
        <f>'День 17,18'!G30</f>
        <v>683.86000000000013</v>
      </c>
      <c r="U30" s="179">
        <f>'День 17,18'!G75</f>
        <v>947.20000000000016</v>
      </c>
      <c r="V30" s="185">
        <f>SUM(D30:U30)</f>
        <v>15275.550000000001</v>
      </c>
      <c r="W30" s="188">
        <f>V30/W25</f>
        <v>848.64166666666677</v>
      </c>
    </row>
    <row r="31" spans="1:23" x14ac:dyDescent="0.2">
      <c r="A31" s="179" t="s">
        <v>231</v>
      </c>
      <c r="B31" s="179" t="s">
        <v>223</v>
      </c>
      <c r="C31" s="181">
        <v>60</v>
      </c>
      <c r="D31" s="179">
        <v>60</v>
      </c>
      <c r="E31" s="179">
        <v>60</v>
      </c>
      <c r="F31" s="179">
        <v>60</v>
      </c>
      <c r="G31" s="179">
        <v>60</v>
      </c>
      <c r="H31" s="179">
        <v>60</v>
      </c>
      <c r="I31" s="179">
        <v>60</v>
      </c>
      <c r="J31" s="179">
        <v>60</v>
      </c>
      <c r="K31" s="179">
        <v>60</v>
      </c>
      <c r="L31" s="179">
        <v>60</v>
      </c>
      <c r="M31" s="179">
        <v>60</v>
      </c>
      <c r="N31" s="179">
        <v>60</v>
      </c>
      <c r="O31" s="179">
        <v>60</v>
      </c>
      <c r="P31" s="179">
        <v>60</v>
      </c>
      <c r="Q31" s="179">
        <v>60</v>
      </c>
      <c r="R31" s="179">
        <v>60</v>
      </c>
      <c r="S31" s="179">
        <v>60</v>
      </c>
      <c r="T31" s="179">
        <v>60</v>
      </c>
      <c r="U31" s="179">
        <v>60</v>
      </c>
      <c r="V31" s="185">
        <f>SUM(D31:U31)</f>
        <v>1080</v>
      </c>
      <c r="W31" s="181">
        <f>V31/W25</f>
        <v>60</v>
      </c>
    </row>
    <row r="35" spans="1:23" ht="25.5" customHeight="1" x14ac:dyDescent="0.25">
      <c r="A35" s="189" t="s">
        <v>242</v>
      </c>
      <c r="B35" s="189"/>
      <c r="C35" s="189"/>
      <c r="D35" s="189"/>
      <c r="E35" s="189"/>
      <c r="F35" s="189"/>
      <c r="G35" s="189"/>
      <c r="H35" s="189"/>
    </row>
    <row r="36" spans="1:23" ht="20.100000000000001" customHeight="1" x14ac:dyDescent="0.2">
      <c r="A36" s="190" t="s">
        <v>222</v>
      </c>
      <c r="B36" s="190" t="s">
        <v>243</v>
      </c>
      <c r="C36" s="190" t="s">
        <v>233</v>
      </c>
      <c r="D36" s="190" t="s">
        <v>238</v>
      </c>
      <c r="E36" s="190" t="s">
        <v>224</v>
      </c>
    </row>
    <row r="37" spans="1:23" ht="20.100000000000001" customHeight="1" x14ac:dyDescent="0.2">
      <c r="A37" s="191" t="s">
        <v>225</v>
      </c>
      <c r="B37" s="191" t="s">
        <v>244</v>
      </c>
      <c r="C37" s="191" t="s">
        <v>234</v>
      </c>
      <c r="D37" s="191" t="s">
        <v>239</v>
      </c>
      <c r="E37" s="191" t="s">
        <v>226</v>
      </c>
    </row>
    <row r="38" spans="1:23" ht="20.100000000000001" customHeight="1" x14ac:dyDescent="0.2">
      <c r="A38" s="190" t="s">
        <v>25</v>
      </c>
      <c r="B38" s="190" t="s">
        <v>245</v>
      </c>
      <c r="C38" s="190" t="s">
        <v>235</v>
      </c>
      <c r="D38" s="190" t="s">
        <v>240</v>
      </c>
      <c r="E38" s="190" t="s">
        <v>228</v>
      </c>
    </row>
    <row r="39" spans="1:23" ht="20.100000000000001" customHeight="1" x14ac:dyDescent="0.2">
      <c r="A39" s="191" t="s">
        <v>246</v>
      </c>
      <c r="B39" s="191" t="s">
        <v>247</v>
      </c>
      <c r="C39" s="191" t="s">
        <v>236</v>
      </c>
      <c r="D39" s="191" t="s">
        <v>241</v>
      </c>
      <c r="E39" s="191" t="s">
        <v>230</v>
      </c>
    </row>
    <row r="40" spans="1:23" ht="24" customHeight="1" x14ac:dyDescent="0.2">
      <c r="A40" s="190" t="s">
        <v>248</v>
      </c>
      <c r="B40" s="190">
        <v>60</v>
      </c>
      <c r="C40" s="190"/>
      <c r="D40" s="190">
        <v>60</v>
      </c>
      <c r="E40" s="190">
        <v>60</v>
      </c>
      <c r="G40" s="241" t="s">
        <v>249</v>
      </c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</row>
    <row r="41" spans="1:23" ht="20.100000000000001" customHeight="1" x14ac:dyDescent="0.2">
      <c r="A41" s="192"/>
      <c r="B41" s="192"/>
      <c r="C41" s="193" t="s">
        <v>250</v>
      </c>
      <c r="D41" s="193" t="s">
        <v>251</v>
      </c>
      <c r="E41" s="193" t="s">
        <v>252</v>
      </c>
    </row>
    <row r="42" spans="1:23" ht="20.100000000000001" customHeight="1" x14ac:dyDescent="0.2"/>
  </sheetData>
  <mergeCells count="10">
    <mergeCell ref="G40:W40"/>
    <mergeCell ref="B23:G23"/>
    <mergeCell ref="H23:M23"/>
    <mergeCell ref="A1:Q1"/>
    <mergeCell ref="A12:Q12"/>
    <mergeCell ref="A22:O22"/>
    <mergeCell ref="B2:G2"/>
    <mergeCell ref="H2:M2"/>
    <mergeCell ref="B13:G13"/>
    <mergeCell ref="H13:M13"/>
  </mergeCells>
  <pageMargins left="0.70866137742996205" right="0.70866137742996205" top="0.74803149700164795" bottom="0.74803149700164795" header="0.31496062874794001" footer="0.31496062874794001"/>
  <pageSetup paperSize="9" scale="52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W42"/>
  <sheetViews>
    <sheetView workbookViewId="0"/>
  </sheetViews>
  <sheetFormatPr defaultColWidth="9" defaultRowHeight="12.75" x14ac:dyDescent="0.2"/>
  <cols>
    <col min="1" max="1" width="26.42578125" customWidth="1"/>
    <col min="2" max="2" width="14.140625" customWidth="1"/>
    <col min="3" max="3" width="16.85546875" customWidth="1"/>
    <col min="4" max="4" width="12" customWidth="1"/>
    <col min="5" max="5" width="13.85546875" customWidth="1"/>
    <col min="8" max="22" width="10.5703125" customWidth="1"/>
    <col min="23" max="23" width="9.42578125" bestFit="1" customWidth="1"/>
  </cols>
  <sheetData>
    <row r="1" spans="1:23" ht="45" customHeight="1" x14ac:dyDescent="0.2">
      <c r="A1" s="242" t="s">
        <v>253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</row>
    <row r="2" spans="1:23" ht="19.5" customHeight="1" x14ac:dyDescent="0.2">
      <c r="B2" s="194" t="s">
        <v>216</v>
      </c>
      <c r="C2" s="194"/>
      <c r="D2" s="194"/>
      <c r="E2" s="194"/>
      <c r="F2" s="194"/>
      <c r="G2" s="194"/>
      <c r="H2" s="194">
        <v>2021</v>
      </c>
      <c r="I2" s="194"/>
      <c r="J2" s="194"/>
      <c r="K2" s="194"/>
      <c r="L2" s="194"/>
      <c r="M2" s="194"/>
    </row>
    <row r="4" spans="1:23" ht="66" customHeight="1" x14ac:dyDescent="0.2">
      <c r="A4" s="177" t="s">
        <v>217</v>
      </c>
      <c r="B4" s="177" t="s">
        <v>218</v>
      </c>
      <c r="C4" s="178" t="s">
        <v>254</v>
      </c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 t="s">
        <v>220</v>
      </c>
      <c r="W4" s="180">
        <v>18</v>
      </c>
    </row>
    <row r="5" spans="1:23" x14ac:dyDescent="0.2">
      <c r="A5" s="179" t="s">
        <v>221</v>
      </c>
      <c r="B5" s="179"/>
      <c r="C5" s="181"/>
      <c r="D5" s="179">
        <v>1</v>
      </c>
      <c r="E5" s="179">
        <v>2</v>
      </c>
      <c r="F5" s="179">
        <v>3</v>
      </c>
      <c r="G5" s="179">
        <v>4</v>
      </c>
      <c r="H5" s="179">
        <v>5</v>
      </c>
      <c r="I5" s="179">
        <v>6</v>
      </c>
      <c r="J5" s="179">
        <v>7</v>
      </c>
      <c r="K5" s="179">
        <v>8</v>
      </c>
      <c r="L5" s="179">
        <v>9</v>
      </c>
      <c r="M5" s="179">
        <v>10</v>
      </c>
      <c r="N5" s="179">
        <v>11</v>
      </c>
      <c r="O5" s="179">
        <v>12</v>
      </c>
      <c r="P5" s="179">
        <v>13</v>
      </c>
      <c r="Q5" s="179">
        <v>14</v>
      </c>
      <c r="R5" s="179">
        <v>15</v>
      </c>
      <c r="S5" s="179">
        <v>16</v>
      </c>
      <c r="T5" s="179">
        <v>17</v>
      </c>
      <c r="U5" s="179">
        <v>18</v>
      </c>
      <c r="V5" s="179"/>
      <c r="W5" s="181"/>
    </row>
    <row r="6" spans="1:23" x14ac:dyDescent="0.2">
      <c r="A6" s="179" t="s">
        <v>222</v>
      </c>
      <c r="B6" s="179" t="s">
        <v>223</v>
      </c>
      <c r="C6" s="182" t="s">
        <v>255</v>
      </c>
      <c r="D6" s="179">
        <f>'День 1, 2'!D49</f>
        <v>76.699999999999989</v>
      </c>
      <c r="E6" s="179">
        <f>'День 1, 2'!D96</f>
        <v>63.460000000000008</v>
      </c>
      <c r="F6" s="179">
        <f>'День 3, 4'!D39</f>
        <v>58.499999999999993</v>
      </c>
      <c r="G6" s="179">
        <f>'День 3, 4'!D80</f>
        <v>39.880000000000003</v>
      </c>
      <c r="H6" s="179">
        <f>'День 5, 6'!D39</f>
        <v>62.36</v>
      </c>
      <c r="I6" s="179">
        <f>'День 5, 6'!D81</f>
        <v>47.38</v>
      </c>
      <c r="J6" s="179">
        <f>'День 7,8'!D41</f>
        <v>56.46</v>
      </c>
      <c r="K6" s="179">
        <f>'День 7,8'!D87</f>
        <v>43.96</v>
      </c>
      <c r="L6" s="179">
        <f>'День 9, 10'!D41</f>
        <v>74.710000000000008</v>
      </c>
      <c r="M6" s="179">
        <f>'День 9, 10'!D85</f>
        <v>52.2</v>
      </c>
      <c r="N6" s="179">
        <f>'День 11, 12'!D41</f>
        <v>71.099999999999994</v>
      </c>
      <c r="O6" s="179">
        <f>'День 11, 12'!D85</f>
        <v>56.22</v>
      </c>
      <c r="P6" s="179">
        <f>'День 13,14'!D41</f>
        <v>46.84</v>
      </c>
      <c r="Q6" s="179">
        <f>'День 13,14'!D85</f>
        <v>55.2</v>
      </c>
      <c r="R6" s="179">
        <f>'День 15,16'!D41</f>
        <v>64.460000000000008</v>
      </c>
      <c r="S6" s="179">
        <f>'День 15,16'!D85</f>
        <v>78.19</v>
      </c>
      <c r="T6" s="179">
        <f>'День 17,18'!D41</f>
        <v>35.519999999999996</v>
      </c>
      <c r="U6" s="179">
        <f>'День 17,18'!D87</f>
        <v>47.000000000000007</v>
      </c>
      <c r="V6" s="179">
        <f>SUM(D6:U6)</f>
        <v>1030.1400000000001</v>
      </c>
      <c r="W6" s="188">
        <f>V6/W4</f>
        <v>57.230000000000004</v>
      </c>
    </row>
    <row r="7" spans="1:23" x14ac:dyDescent="0.2">
      <c r="A7" s="179" t="s">
        <v>225</v>
      </c>
      <c r="B7" s="179" t="s">
        <v>223</v>
      </c>
      <c r="C7" s="184" t="s">
        <v>256</v>
      </c>
      <c r="D7" s="179">
        <f>'День 1, 2'!E49</f>
        <v>49.61</v>
      </c>
      <c r="E7" s="179">
        <f>'День 1, 2'!E96</f>
        <v>69</v>
      </c>
      <c r="F7" s="179">
        <f>'День 3, 4'!E39</f>
        <v>51.399999999999991</v>
      </c>
      <c r="G7" s="179">
        <f>'День 3, 4'!E80</f>
        <v>48.429999999999993</v>
      </c>
      <c r="H7" s="179">
        <f>'День 5, 6'!E39</f>
        <v>57.86</v>
      </c>
      <c r="I7" s="179">
        <f>'День 5, 6'!E81</f>
        <v>66.11999999999999</v>
      </c>
      <c r="J7" s="179">
        <f>'День 7,8'!E41</f>
        <v>59.949999999999989</v>
      </c>
      <c r="K7" s="179">
        <f>'День 7,8'!E87</f>
        <v>56.3</v>
      </c>
      <c r="L7" s="179">
        <f>'День 9, 10'!E41</f>
        <v>51.71</v>
      </c>
      <c r="M7" s="179">
        <f>'День 9, 10'!E85</f>
        <v>52.539999999999992</v>
      </c>
      <c r="N7" s="179">
        <f>'День 11, 12'!E41</f>
        <v>61.440000000000005</v>
      </c>
      <c r="O7" s="179">
        <f>'День 11, 12'!E85</f>
        <v>49.419999999999987</v>
      </c>
      <c r="P7" s="179">
        <f>'День 13,14'!E41</f>
        <v>60.59</v>
      </c>
      <c r="Q7" s="179">
        <f>'День 13,14'!E85</f>
        <v>66.16</v>
      </c>
      <c r="R7" s="179">
        <f>'День 13,14'!E85</f>
        <v>66.16</v>
      </c>
      <c r="S7" s="179">
        <f>'День 15,16'!E85</f>
        <v>58.209999999999994</v>
      </c>
      <c r="T7" s="179">
        <f>'День 17,18'!E41</f>
        <v>39.849999999999994</v>
      </c>
      <c r="U7" s="179">
        <f>'День 17,18'!E87</f>
        <v>51.2</v>
      </c>
      <c r="V7" s="179">
        <f>SUM(D7:U7)</f>
        <v>1015.95</v>
      </c>
      <c r="W7" s="188">
        <f>V7/W4</f>
        <v>56.44166666666667</v>
      </c>
    </row>
    <row r="8" spans="1:23" x14ac:dyDescent="0.2">
      <c r="A8" s="179" t="s">
        <v>227</v>
      </c>
      <c r="B8" s="179" t="s">
        <v>223</v>
      </c>
      <c r="C8" s="182" t="s">
        <v>257</v>
      </c>
      <c r="D8" s="179">
        <f>'День 1, 2'!F49</f>
        <v>222.78</v>
      </c>
      <c r="E8" s="179">
        <f>'День 1, 2'!F96</f>
        <v>181.41</v>
      </c>
      <c r="F8" s="179">
        <f>'День 3, 4'!F39</f>
        <v>208.8</v>
      </c>
      <c r="G8" s="179">
        <f>'День 3, 4'!F80</f>
        <v>208.64999999999998</v>
      </c>
      <c r="H8" s="179">
        <f>'День 5, 6'!F39</f>
        <v>168.3</v>
      </c>
      <c r="I8" s="179">
        <f>'День 5, 6'!F81</f>
        <v>243.72000000000003</v>
      </c>
      <c r="J8" s="179">
        <f>'День 7,8'!F41</f>
        <v>208.64999999999998</v>
      </c>
      <c r="K8" s="179">
        <f>'День 7,8'!F87</f>
        <v>191.8</v>
      </c>
      <c r="L8" s="179">
        <f>'День 9, 10'!F41</f>
        <v>221.31</v>
      </c>
      <c r="M8" s="179">
        <f>'День 9, 10'!F85</f>
        <v>202.8</v>
      </c>
      <c r="N8" s="179">
        <f>'День 11, 12'!F41</f>
        <v>240.09999999999997</v>
      </c>
      <c r="O8" s="179">
        <f>'День 11, 12'!F85</f>
        <v>232.02000000000004</v>
      </c>
      <c r="P8" s="179">
        <f>'День 13,14'!F41</f>
        <v>247.5</v>
      </c>
      <c r="Q8" s="179">
        <f>'День 13,14'!F85</f>
        <v>213.42000000000002</v>
      </c>
      <c r="R8" s="179">
        <f>'День 15,16'!F41</f>
        <v>203.76999999999998</v>
      </c>
      <c r="S8" s="179">
        <f>'День 15,16'!F85</f>
        <v>208.13</v>
      </c>
      <c r="T8" s="179">
        <f>'День 17,18'!F41</f>
        <v>238.82</v>
      </c>
      <c r="U8" s="179">
        <f>'День 17,18'!F87</f>
        <v>238.60000000000002</v>
      </c>
      <c r="V8" s="179">
        <f>SUM(D8:U8)</f>
        <v>3880.58</v>
      </c>
      <c r="W8" s="188">
        <f>V8/W4</f>
        <v>215.58777777777777</v>
      </c>
    </row>
    <row r="9" spans="1:23" x14ac:dyDescent="0.2">
      <c r="A9" s="179" t="s">
        <v>19</v>
      </c>
      <c r="B9" s="179" t="s">
        <v>229</v>
      </c>
      <c r="C9" s="184" t="s">
        <v>258</v>
      </c>
      <c r="D9" s="179">
        <f>'День 1, 2'!G49</f>
        <v>1644.41</v>
      </c>
      <c r="E9" s="185">
        <f>'День 1, 2'!G96</f>
        <v>1600.48</v>
      </c>
      <c r="F9" s="179">
        <f>'День 3, 4'!G39</f>
        <v>1531.8</v>
      </c>
      <c r="G9" s="179">
        <f>'День 3, 4'!G80</f>
        <v>1429.99</v>
      </c>
      <c r="H9" s="185">
        <f>'День 5, 6'!G39</f>
        <v>1443.38</v>
      </c>
      <c r="I9" s="185">
        <f>'День 5, 6'!G81</f>
        <v>1759.48</v>
      </c>
      <c r="J9" s="185">
        <f>'День 7,8'!G41</f>
        <v>1599.9899999999998</v>
      </c>
      <c r="K9" s="185">
        <f>'День 7,8'!G87</f>
        <v>1410.24</v>
      </c>
      <c r="L9" s="179">
        <f>'День 9, 10'!G41</f>
        <v>1649.47</v>
      </c>
      <c r="M9" s="185">
        <f>'День 9, 10'!G85</f>
        <v>1492.8600000000001</v>
      </c>
      <c r="N9" s="179">
        <f>'День 11, 12'!G41</f>
        <v>1797.7600000000002</v>
      </c>
      <c r="O9" s="179">
        <f>'День 11, 12'!G85</f>
        <v>1597.7400000000002</v>
      </c>
      <c r="P9" s="179">
        <f>'День 13,14'!G41</f>
        <v>1722.67</v>
      </c>
      <c r="Q9" s="179">
        <f>'День 13,14'!G85</f>
        <v>1669.92</v>
      </c>
      <c r="R9" s="179">
        <f>'День 15,16'!G41</f>
        <v>1669.89</v>
      </c>
      <c r="S9" s="179">
        <f>'День 15,16'!G85</f>
        <v>1669.17</v>
      </c>
      <c r="T9" s="179">
        <f>'День 17,18'!G41</f>
        <v>1456.0100000000002</v>
      </c>
      <c r="U9" s="179">
        <f>'День 17,18'!G85</f>
        <v>1057.5</v>
      </c>
      <c r="V9" s="179">
        <f>SUM(D9:U9)</f>
        <v>28202.760000000002</v>
      </c>
      <c r="W9" s="188">
        <f>V9/W4</f>
        <v>1566.8200000000002</v>
      </c>
    </row>
    <row r="10" spans="1:23" x14ac:dyDescent="0.2">
      <c r="A10" s="179" t="s">
        <v>231</v>
      </c>
      <c r="B10" s="179" t="s">
        <v>223</v>
      </c>
      <c r="C10" s="182">
        <v>60</v>
      </c>
      <c r="D10" s="179">
        <v>60</v>
      </c>
      <c r="E10" s="179">
        <v>60</v>
      </c>
      <c r="F10" s="179">
        <v>60</v>
      </c>
      <c r="G10" s="179">
        <v>60</v>
      </c>
      <c r="H10" s="179">
        <v>60</v>
      </c>
      <c r="I10" s="179">
        <v>60</v>
      </c>
      <c r="J10" s="179">
        <v>60</v>
      </c>
      <c r="K10" s="179">
        <v>60</v>
      </c>
      <c r="L10" s="179">
        <v>60</v>
      </c>
      <c r="M10" s="179">
        <v>60</v>
      </c>
      <c r="N10" s="179">
        <v>60</v>
      </c>
      <c r="O10" s="179">
        <v>60</v>
      </c>
      <c r="P10" s="179">
        <v>60</v>
      </c>
      <c r="Q10" s="179">
        <v>60</v>
      </c>
      <c r="R10" s="179">
        <v>60</v>
      </c>
      <c r="S10" s="179">
        <v>60</v>
      </c>
      <c r="T10" s="179">
        <v>60</v>
      </c>
      <c r="U10" s="179">
        <v>60</v>
      </c>
      <c r="V10" s="179">
        <f>SUM(D10:U10)</f>
        <v>1080</v>
      </c>
      <c r="W10" s="188">
        <f>V10/W4</f>
        <v>60</v>
      </c>
    </row>
    <row r="11" spans="1:23" x14ac:dyDescent="0.2">
      <c r="A11" s="179"/>
      <c r="B11" s="179"/>
      <c r="C11" s="181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81"/>
    </row>
    <row r="12" spans="1:23" ht="36" customHeight="1" x14ac:dyDescent="0.2">
      <c r="A12" s="243" t="s">
        <v>259</v>
      </c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5"/>
    </row>
    <row r="13" spans="1:23" ht="22.5" customHeight="1" x14ac:dyDescent="0.2">
      <c r="B13" s="194" t="s">
        <v>216</v>
      </c>
      <c r="C13" s="194"/>
      <c r="D13" s="194"/>
      <c r="E13" s="194"/>
      <c r="F13" s="194"/>
      <c r="G13" s="194"/>
      <c r="H13" s="194">
        <v>2021</v>
      </c>
      <c r="I13" s="194"/>
      <c r="J13" s="194"/>
      <c r="K13" s="194"/>
      <c r="L13" s="194"/>
      <c r="M13" s="194"/>
    </row>
    <row r="15" spans="1:23" ht="45" customHeight="1" x14ac:dyDescent="0.2">
      <c r="A15" s="186" t="s">
        <v>217</v>
      </c>
      <c r="B15" s="186" t="s">
        <v>218</v>
      </c>
      <c r="C15" s="187" t="s">
        <v>219</v>
      </c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 t="s">
        <v>220</v>
      </c>
      <c r="W15" s="180">
        <v>18</v>
      </c>
    </row>
    <row r="16" spans="1:23" x14ac:dyDescent="0.2">
      <c r="A16" s="179" t="s">
        <v>221</v>
      </c>
      <c r="B16" s="179"/>
      <c r="C16" s="181"/>
      <c r="D16" s="179">
        <v>1</v>
      </c>
      <c r="E16" s="179">
        <v>2</v>
      </c>
      <c r="F16" s="179">
        <v>3</v>
      </c>
      <c r="G16" s="179">
        <v>4</v>
      </c>
      <c r="H16" s="179">
        <v>5</v>
      </c>
      <c r="I16" s="179">
        <v>6</v>
      </c>
      <c r="J16" s="179">
        <v>7</v>
      </c>
      <c r="K16" s="179">
        <v>8</v>
      </c>
      <c r="L16" s="179">
        <v>9</v>
      </c>
      <c r="M16" s="179">
        <v>10</v>
      </c>
      <c r="N16" s="179">
        <v>11</v>
      </c>
      <c r="O16" s="179">
        <v>12</v>
      </c>
      <c r="P16" s="179">
        <v>13</v>
      </c>
      <c r="Q16" s="179">
        <v>14</v>
      </c>
      <c r="R16" s="179">
        <v>15</v>
      </c>
      <c r="S16" s="179">
        <v>16</v>
      </c>
      <c r="T16" s="179">
        <v>17</v>
      </c>
      <c r="U16" s="179">
        <v>18</v>
      </c>
      <c r="V16" s="179"/>
      <c r="W16" s="181"/>
    </row>
    <row r="17" spans="1:23" x14ac:dyDescent="0.2">
      <c r="A17" s="179" t="s">
        <v>222</v>
      </c>
      <c r="B17" s="179" t="s">
        <v>223</v>
      </c>
      <c r="C17" s="182" t="s">
        <v>260</v>
      </c>
      <c r="D17" s="179">
        <f>'День 1, 2'!D24</f>
        <v>39.799999999999997</v>
      </c>
      <c r="E17" s="179">
        <f>'День 1, 2'!D74</f>
        <v>29.1</v>
      </c>
      <c r="F17" s="179">
        <f>'День 3, 4'!D19</f>
        <v>19.799999999999997</v>
      </c>
      <c r="G17" s="179">
        <f>'День 3, 4'!D60</f>
        <v>15.6</v>
      </c>
      <c r="H17" s="179">
        <f>'День 5, 6'!D19</f>
        <v>33.6</v>
      </c>
      <c r="I17" s="179">
        <f>'День 5, 6'!D61</f>
        <v>20</v>
      </c>
      <c r="J17" s="179">
        <f>'День 7,8'!D21</f>
        <v>21.6</v>
      </c>
      <c r="K17" s="179">
        <f>'День 7,8'!D65</f>
        <v>23</v>
      </c>
      <c r="L17" s="179">
        <f>'День 9, 10'!D21</f>
        <v>18.5</v>
      </c>
      <c r="M17" s="179">
        <f>'День 9, 10'!D65</f>
        <v>15.700000000000001</v>
      </c>
      <c r="N17" s="179">
        <f>'День 11, 12'!D21</f>
        <v>40</v>
      </c>
      <c r="O17" s="179">
        <f>'День 11, 12'!D65</f>
        <v>19.2</v>
      </c>
      <c r="P17" s="179">
        <f>'День 13,14'!D21</f>
        <v>23.240000000000002</v>
      </c>
      <c r="Q17" s="179">
        <f>'День 13,14'!D65</f>
        <v>16.5</v>
      </c>
      <c r="R17" s="179">
        <f>'День 15,16'!D21</f>
        <v>25.619999999999997</v>
      </c>
      <c r="S17" s="179">
        <f>'День 15,16'!D65</f>
        <v>29.5</v>
      </c>
      <c r="T17" s="179">
        <f>'День 17,18'!D21</f>
        <v>13.85</v>
      </c>
      <c r="U17" s="179">
        <f>'День 17,18'!D65</f>
        <v>11.700000000000001</v>
      </c>
      <c r="V17" s="179">
        <f>SUM(D17:U17)</f>
        <v>416.31</v>
      </c>
      <c r="W17" s="188">
        <f>V17/W15</f>
        <v>23.128333333333334</v>
      </c>
    </row>
    <row r="18" spans="1:23" x14ac:dyDescent="0.2">
      <c r="A18" s="179" t="s">
        <v>225</v>
      </c>
      <c r="B18" s="179" t="s">
        <v>223</v>
      </c>
      <c r="C18" s="184" t="s">
        <v>261</v>
      </c>
      <c r="D18" s="179">
        <f>'День 1, 2'!E24</f>
        <v>21.94</v>
      </c>
      <c r="E18" s="179">
        <f>'День 1, 2'!E74</f>
        <v>29.439999999999998</v>
      </c>
      <c r="F18" s="179">
        <f>'День 3, 4'!E19</f>
        <v>12.2</v>
      </c>
      <c r="G18" s="179">
        <f>'День 3, 4'!E60</f>
        <v>9.3000000000000007</v>
      </c>
      <c r="H18" s="179">
        <f>'День 5, 6'!E19</f>
        <v>30.6</v>
      </c>
      <c r="I18" s="179">
        <f>'День 5, 6'!E61</f>
        <v>25.599999999999998</v>
      </c>
      <c r="J18" s="179">
        <f>'День 7,8'!E21</f>
        <v>20.3</v>
      </c>
      <c r="K18" s="179">
        <f>'День 7,8'!E65</f>
        <v>28</v>
      </c>
      <c r="L18" s="179">
        <f>'День 9, 10'!E21</f>
        <v>16</v>
      </c>
      <c r="M18" s="179">
        <f>'День 9, 10'!E65</f>
        <v>12.34</v>
      </c>
      <c r="N18" s="179">
        <f>'День 11, 12'!E21</f>
        <v>31.400000000000002</v>
      </c>
      <c r="O18" s="179">
        <f>'День 11, 12'!E65</f>
        <v>14.599999999999998</v>
      </c>
      <c r="P18" s="179">
        <f>'День 13,14'!E21</f>
        <v>28.490000000000002</v>
      </c>
      <c r="Q18" s="179">
        <f>'День 13,14'!E65</f>
        <v>12.44</v>
      </c>
      <c r="R18" s="179">
        <f>'День 15,16'!E21</f>
        <v>24.919999999999998</v>
      </c>
      <c r="S18" s="179">
        <f>'День 15,16'!E65</f>
        <v>26.3</v>
      </c>
      <c r="T18" s="179">
        <f>'День 17,18'!E21</f>
        <v>14.2</v>
      </c>
      <c r="U18" s="179">
        <f>'День 17,18'!E65</f>
        <v>13.299999999999999</v>
      </c>
      <c r="V18" s="179">
        <f>SUM(D18:U18)</f>
        <v>371.37</v>
      </c>
      <c r="W18" s="188">
        <f>V18/W15</f>
        <v>20.631666666666668</v>
      </c>
    </row>
    <row r="19" spans="1:23" x14ac:dyDescent="0.2">
      <c r="A19" s="179" t="s">
        <v>227</v>
      </c>
      <c r="B19" s="179" t="s">
        <v>223</v>
      </c>
      <c r="C19" s="182" t="s">
        <v>262</v>
      </c>
      <c r="D19" s="179">
        <f>'День 1, 2'!F24</f>
        <v>74.900000000000006</v>
      </c>
      <c r="E19" s="179">
        <f>'День 1, 2'!F74</f>
        <v>64.599999999999994</v>
      </c>
      <c r="F19" s="179">
        <f>'День 3, 4'!F19</f>
        <v>95.5</v>
      </c>
      <c r="G19" s="179">
        <f>'День 3, 4'!F60</f>
        <v>111</v>
      </c>
      <c r="H19" s="179">
        <f>'День 5, 6'!F19</f>
        <v>63</v>
      </c>
      <c r="I19" s="179">
        <f>'День 5, 6'!F61</f>
        <v>97.600000000000009</v>
      </c>
      <c r="J19" s="179">
        <f>'День 7,8'!F21</f>
        <v>96.499999999999986</v>
      </c>
      <c r="K19" s="179">
        <f>'День 7,8'!F65</f>
        <v>71.2</v>
      </c>
      <c r="L19" s="179">
        <f>'День 9, 10'!F21</f>
        <v>104.5</v>
      </c>
      <c r="M19" s="179">
        <f>'День 9, 10'!F65</f>
        <v>70.260000000000005</v>
      </c>
      <c r="N19" s="179">
        <f>'День 11, 12'!F21</f>
        <v>109.59999999999998</v>
      </c>
      <c r="O19" s="179">
        <f>'День 11, 12'!F65</f>
        <v>79.100000000000009</v>
      </c>
      <c r="P19" s="179">
        <f>'День 13,14'!F21</f>
        <v>134</v>
      </c>
      <c r="Q19" s="179">
        <f>'День 13,14'!F65</f>
        <v>89.1</v>
      </c>
      <c r="R19" s="179">
        <f>'День 15,16'!F21</f>
        <v>60.820000000000007</v>
      </c>
      <c r="S19" s="179">
        <f>'День 15,16'!F65</f>
        <v>80.300000000000011</v>
      </c>
      <c r="T19" s="179">
        <f>'День 17,18'!F21</f>
        <v>100.7</v>
      </c>
      <c r="U19" s="179">
        <f>'День 17,18'!F65</f>
        <v>94.8</v>
      </c>
      <c r="V19" s="179">
        <f>SUM(D19:U19)</f>
        <v>1597.4799999999998</v>
      </c>
      <c r="W19" s="188">
        <f>V19/W15</f>
        <v>88.748888888888871</v>
      </c>
    </row>
    <row r="20" spans="1:23" x14ac:dyDescent="0.2">
      <c r="A20" s="179" t="s">
        <v>19</v>
      </c>
      <c r="B20" s="179" t="s">
        <v>229</v>
      </c>
      <c r="C20" s="182" t="s">
        <v>263</v>
      </c>
      <c r="D20" s="179">
        <f>'День 1, 2'!G24</f>
        <v>656.2600000000001</v>
      </c>
      <c r="E20" s="179">
        <f>'День 1, 2'!G74</f>
        <v>639.76</v>
      </c>
      <c r="F20" s="179">
        <f>'День 3, 4'!G19</f>
        <v>570.99999999999989</v>
      </c>
      <c r="G20" s="179">
        <f>'День 3, 4'!G60</f>
        <v>590.1</v>
      </c>
      <c r="H20" s="179">
        <f>'День 5, 6'!G19</f>
        <v>661.80000000000007</v>
      </c>
      <c r="I20" s="179">
        <f>'День 5, 6'!G61</f>
        <v>700.8</v>
      </c>
      <c r="J20" s="179">
        <f>'День 7,8'!G21</f>
        <v>655.1</v>
      </c>
      <c r="K20" s="179">
        <f>'День 7,8'!G65</f>
        <v>589.30000000000007</v>
      </c>
      <c r="L20" s="179">
        <f>'День 9, 10'!G21</f>
        <v>636</v>
      </c>
      <c r="M20" s="179">
        <f>'День 9, 10'!G65</f>
        <v>454.9</v>
      </c>
      <c r="N20" s="179">
        <f>'День 11, 12'!G21</f>
        <v>881.00000000000011</v>
      </c>
      <c r="O20" s="179">
        <f>'День 11, 12'!G65</f>
        <v>524.6</v>
      </c>
      <c r="P20" s="179">
        <f>'День 13,14'!G21</f>
        <v>885.37</v>
      </c>
      <c r="Q20" s="179">
        <f>'День 13,14'!G65</f>
        <v>534.3599999999999</v>
      </c>
      <c r="R20" s="179">
        <f>'День 15,16'!G21</f>
        <v>570.04</v>
      </c>
      <c r="S20" s="179">
        <f>'День 15,16'!G65</f>
        <v>675.9</v>
      </c>
      <c r="T20" s="179">
        <f>'День 17,18'!F21</f>
        <v>100.7</v>
      </c>
      <c r="U20" s="179">
        <f>'День 17,18'!G65</f>
        <v>545.70000000000005</v>
      </c>
      <c r="V20" s="179">
        <f>SUM(D20:U20)</f>
        <v>10872.690000000004</v>
      </c>
      <c r="W20" s="188">
        <f>V20/W15</f>
        <v>604.03833333333353</v>
      </c>
    </row>
    <row r="22" spans="1:23" ht="18" x14ac:dyDescent="0.25">
      <c r="A22" s="247" t="s">
        <v>264</v>
      </c>
      <c r="B22" s="247"/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</row>
    <row r="23" spans="1:23" ht="24" customHeight="1" x14ac:dyDescent="0.2">
      <c r="B23" s="194" t="s">
        <v>216</v>
      </c>
      <c r="C23" s="194"/>
      <c r="D23" s="194"/>
      <c r="E23" s="194"/>
      <c r="F23" s="194"/>
      <c r="G23" s="194"/>
      <c r="H23" s="194">
        <v>2021</v>
      </c>
      <c r="I23" s="194"/>
      <c r="J23" s="194"/>
      <c r="K23" s="194"/>
      <c r="L23" s="194"/>
      <c r="M23" s="194"/>
    </row>
    <row r="25" spans="1:23" ht="41.25" customHeight="1" x14ac:dyDescent="0.2">
      <c r="A25" s="186" t="s">
        <v>217</v>
      </c>
      <c r="B25" s="186" t="s">
        <v>218</v>
      </c>
      <c r="C25" s="187" t="s">
        <v>219</v>
      </c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 t="s">
        <v>220</v>
      </c>
      <c r="W25" s="180">
        <v>18</v>
      </c>
    </row>
    <row r="26" spans="1:23" x14ac:dyDescent="0.2">
      <c r="A26" s="179" t="s">
        <v>221</v>
      </c>
      <c r="B26" s="179"/>
      <c r="C26" s="181"/>
      <c r="D26" s="179">
        <v>1</v>
      </c>
      <c r="E26" s="179">
        <v>2</v>
      </c>
      <c r="F26" s="179">
        <v>3</v>
      </c>
      <c r="G26" s="179">
        <v>4</v>
      </c>
      <c r="H26" s="179">
        <v>5</v>
      </c>
      <c r="I26" s="179">
        <v>6</v>
      </c>
      <c r="J26" s="179">
        <v>7</v>
      </c>
      <c r="K26" s="179">
        <v>8</v>
      </c>
      <c r="L26" s="179">
        <v>9</v>
      </c>
      <c r="M26" s="179">
        <v>10</v>
      </c>
      <c r="N26" s="179">
        <v>11</v>
      </c>
      <c r="O26" s="179">
        <v>12</v>
      </c>
      <c r="P26" s="179">
        <v>13</v>
      </c>
      <c r="Q26" s="179">
        <v>14</v>
      </c>
      <c r="R26" s="179">
        <v>15</v>
      </c>
      <c r="S26" s="179">
        <v>16</v>
      </c>
      <c r="T26" s="179">
        <v>17</v>
      </c>
      <c r="U26" s="179">
        <v>18</v>
      </c>
      <c r="V26" s="179"/>
      <c r="W26" s="181"/>
    </row>
    <row r="27" spans="1:23" x14ac:dyDescent="0.2">
      <c r="A27" s="179" t="s">
        <v>222</v>
      </c>
      <c r="B27" s="179" t="s">
        <v>223</v>
      </c>
      <c r="C27" s="182" t="s">
        <v>265</v>
      </c>
      <c r="D27" s="179">
        <f>'День 1, 2'!D47</f>
        <v>36.9</v>
      </c>
      <c r="E27" s="179">
        <f>'День 1, 2'!D92</f>
        <v>34.360000000000007</v>
      </c>
      <c r="F27" s="179">
        <f>'День 3, 4'!D37</f>
        <v>38.699999999999996</v>
      </c>
      <c r="G27" s="179">
        <f>'День 3, 4'!D80</f>
        <v>39.880000000000003</v>
      </c>
      <c r="H27" s="179">
        <f>'День 5, 6'!D37</f>
        <v>28.759999999999998</v>
      </c>
      <c r="I27" s="179">
        <f>'День 5, 6'!D79</f>
        <v>27.380000000000003</v>
      </c>
      <c r="J27" s="179">
        <f>'День 7,8'!D39</f>
        <v>34.86</v>
      </c>
      <c r="K27" s="179">
        <f>'День 7,8'!D85</f>
        <v>20.96</v>
      </c>
      <c r="L27" s="179">
        <f>'День 9, 10'!D39</f>
        <v>56.21</v>
      </c>
      <c r="M27" s="179">
        <f>'День 9, 10'!D83</f>
        <v>36.5</v>
      </c>
      <c r="N27" s="179">
        <f>'День 11, 12'!D39</f>
        <v>31.1</v>
      </c>
      <c r="O27" s="179">
        <f>'День 11, 12'!D83</f>
        <v>37.020000000000003</v>
      </c>
      <c r="P27" s="179">
        <f>'День 13,14'!D39</f>
        <v>23.6</v>
      </c>
      <c r="Q27" s="179">
        <f>'День 13,14'!D83</f>
        <v>38.700000000000003</v>
      </c>
      <c r="R27" s="179">
        <f>'День 15,16'!D39</f>
        <v>38.840000000000003</v>
      </c>
      <c r="S27" s="179">
        <f>'День 15,16'!D83</f>
        <v>48.690000000000005</v>
      </c>
      <c r="T27" s="179">
        <f>'День 17,18'!D39</f>
        <v>21.669999999999998</v>
      </c>
      <c r="U27" s="179">
        <f>'День 17,18'!D85</f>
        <v>35.300000000000004</v>
      </c>
      <c r="V27" s="185">
        <f>SUM(D27:U27)</f>
        <v>629.42999999999995</v>
      </c>
      <c r="W27" s="188">
        <f>V27/W25</f>
        <v>34.968333333333334</v>
      </c>
    </row>
    <row r="28" spans="1:23" x14ac:dyDescent="0.2">
      <c r="A28" s="179" t="s">
        <v>225</v>
      </c>
      <c r="B28" s="179" t="s">
        <v>223</v>
      </c>
      <c r="C28" s="184" t="s">
        <v>266</v>
      </c>
      <c r="D28" s="179">
        <f>'День 1, 2'!E47</f>
        <v>27.669999999999998</v>
      </c>
      <c r="E28" s="179">
        <f>'День 1, 2'!E92</f>
        <v>39.560000000000009</v>
      </c>
      <c r="F28" s="179">
        <f>'День 3, 4'!E37</f>
        <v>39.199999999999996</v>
      </c>
      <c r="G28" s="179">
        <f>'День 3, 4'!E78</f>
        <v>39.129999999999995</v>
      </c>
      <c r="H28" s="179">
        <f>'День 5, 6'!E37</f>
        <v>27.26</v>
      </c>
      <c r="I28" s="179">
        <f>'День 5, 6'!E79</f>
        <v>40.519999999999996</v>
      </c>
      <c r="J28" s="179">
        <f>'День 7,8'!E39</f>
        <v>39.649999999999991</v>
      </c>
      <c r="K28" s="179">
        <f>'День 7,8'!E85</f>
        <v>28.3</v>
      </c>
      <c r="L28" s="179">
        <f>'День 9, 10'!E39</f>
        <v>35.71</v>
      </c>
      <c r="M28" s="179">
        <f>'День 9, 10'!E83</f>
        <v>40.199999999999996</v>
      </c>
      <c r="N28" s="179">
        <f>'День 11, 12'!E39</f>
        <v>30.040000000000003</v>
      </c>
      <c r="O28" s="179">
        <f>'День 11, 12'!E83</f>
        <v>34.819999999999993</v>
      </c>
      <c r="P28" s="179">
        <f>'День 13,14'!E39</f>
        <v>32.1</v>
      </c>
      <c r="Q28" s="179">
        <f>'День 13,14'!E83</f>
        <v>53.72</v>
      </c>
      <c r="R28" s="179">
        <f>'День 15,16'!E39</f>
        <v>41.41</v>
      </c>
      <c r="S28" s="179">
        <f>'День 15,16'!E83</f>
        <v>31.909999999999997</v>
      </c>
      <c r="T28" s="179">
        <f>'День 17,18'!E39</f>
        <v>25.65</v>
      </c>
      <c r="U28" s="179">
        <f>'День 17,18'!E85</f>
        <v>37.900000000000006</v>
      </c>
      <c r="V28" s="185">
        <f>SUM(D28:U28)</f>
        <v>644.74999999999989</v>
      </c>
      <c r="W28" s="188">
        <f>V28/W25</f>
        <v>35.819444444444436</v>
      </c>
    </row>
    <row r="29" spans="1:23" x14ac:dyDescent="0.2">
      <c r="A29" s="179" t="s">
        <v>227</v>
      </c>
      <c r="B29" s="179" t="s">
        <v>223</v>
      </c>
      <c r="C29" s="182" t="s">
        <v>267</v>
      </c>
      <c r="D29" s="179">
        <f>'День 1, 2'!F47</f>
        <v>147.88</v>
      </c>
      <c r="E29" s="179">
        <f>'День 1, 2'!F92</f>
        <v>116.81</v>
      </c>
      <c r="F29" s="179">
        <f>'День 3, 4'!F37</f>
        <v>113.3</v>
      </c>
      <c r="G29" s="179">
        <f>'День 3, 4'!F78</f>
        <v>97.649999999999991</v>
      </c>
      <c r="H29" s="179">
        <f>'День 5, 6'!F37</f>
        <v>105.3</v>
      </c>
      <c r="I29" s="179">
        <f>'День 5, 6'!F79</f>
        <v>146.12</v>
      </c>
      <c r="J29" s="179">
        <f>'День 7,8'!F39</f>
        <v>112.14999999999999</v>
      </c>
      <c r="K29" s="179">
        <f>'День 7,8'!F85</f>
        <v>120.60000000000001</v>
      </c>
      <c r="L29" s="179">
        <f>'День 9, 10'!F39</f>
        <v>116.80999999999999</v>
      </c>
      <c r="M29" s="179">
        <f>'День 9, 10'!F83</f>
        <v>132.54</v>
      </c>
      <c r="N29" s="179">
        <f>'День 11, 12'!F39</f>
        <v>130.5</v>
      </c>
      <c r="O29" s="179">
        <f>'День 11, 12'!F83</f>
        <v>152.92000000000002</v>
      </c>
      <c r="P29" s="179">
        <f>'День 13,14'!F39</f>
        <v>113.50000000000001</v>
      </c>
      <c r="Q29" s="179">
        <f>'День 13,14'!F83</f>
        <v>124.32000000000001</v>
      </c>
      <c r="R29" s="179">
        <f>'День 15,16'!F39</f>
        <v>142.94999999999999</v>
      </c>
      <c r="S29" s="179">
        <f>'День 15,16'!F83</f>
        <v>127.83</v>
      </c>
      <c r="T29" s="179">
        <f>'День 17,18'!F39</f>
        <v>138.12</v>
      </c>
      <c r="U29" s="179">
        <f>'День 17,18'!F85</f>
        <v>143.80000000000001</v>
      </c>
      <c r="V29" s="185">
        <f>SUM(D29:U29)</f>
        <v>2283.1</v>
      </c>
      <c r="W29" s="188">
        <f>V29/W25</f>
        <v>126.83888888888889</v>
      </c>
    </row>
    <row r="30" spans="1:23" x14ac:dyDescent="0.2">
      <c r="A30" s="179" t="s">
        <v>19</v>
      </c>
      <c r="B30" s="179" t="s">
        <v>229</v>
      </c>
      <c r="C30" s="184" t="s">
        <v>268</v>
      </c>
      <c r="D30" s="179">
        <f>'День 1, 2'!G47</f>
        <v>988.15</v>
      </c>
      <c r="E30" s="179">
        <f>'День 1, 2'!G92</f>
        <v>960.72000000000014</v>
      </c>
      <c r="F30" s="179">
        <f>'День 3, 4'!G37</f>
        <v>960.80000000000007</v>
      </c>
      <c r="G30" s="179">
        <f>'День 3, 4'!G78</f>
        <v>839.89</v>
      </c>
      <c r="H30" s="179">
        <f>'День 5, 6'!G37</f>
        <v>781.58</v>
      </c>
      <c r="I30" s="179">
        <f>'День 5, 6'!G79</f>
        <v>1058.68</v>
      </c>
      <c r="J30" s="179">
        <f>'День 7,8'!G39</f>
        <v>944.88999999999987</v>
      </c>
      <c r="K30" s="179">
        <f>'День 7,8'!G87</f>
        <v>1410.24</v>
      </c>
      <c r="L30" s="179">
        <f>'День 9, 10'!G39</f>
        <v>1013.47</v>
      </c>
      <c r="M30" s="179">
        <f>'День 9, 10'!G83</f>
        <v>1037.96</v>
      </c>
      <c r="N30" s="179">
        <f>'День 11, 12'!G39</f>
        <v>916.76</v>
      </c>
      <c r="O30" s="179">
        <f>'День 11, 12'!G83</f>
        <v>1073.1400000000001</v>
      </c>
      <c r="P30" s="179">
        <f>'День 13,14'!G39</f>
        <v>837.30000000000007</v>
      </c>
      <c r="Q30" s="179">
        <f>'День 13,14'!G83</f>
        <v>1135.5600000000002</v>
      </c>
      <c r="R30" s="179">
        <f>'День 15,16'!G39</f>
        <v>1099.8500000000001</v>
      </c>
      <c r="S30" s="179">
        <f>'День 15,16'!G83</f>
        <v>993.2700000000001</v>
      </c>
      <c r="T30" s="179">
        <f>'День 17,18'!G39</f>
        <v>870.0100000000001</v>
      </c>
      <c r="U30" s="179">
        <f>'День 17,18'!G85</f>
        <v>1057.5</v>
      </c>
      <c r="V30" s="185">
        <f>SUM(D30:U30)</f>
        <v>17979.77</v>
      </c>
      <c r="W30" s="188">
        <f>V30/W25</f>
        <v>998.87611111111119</v>
      </c>
    </row>
    <row r="31" spans="1:23" x14ac:dyDescent="0.2">
      <c r="A31" s="179" t="s">
        <v>231</v>
      </c>
      <c r="B31" s="179" t="s">
        <v>223</v>
      </c>
      <c r="C31" s="182">
        <v>60</v>
      </c>
      <c r="D31" s="179">
        <v>60</v>
      </c>
      <c r="E31" s="179">
        <v>60</v>
      </c>
      <c r="F31" s="179">
        <v>60</v>
      </c>
      <c r="G31" s="179">
        <v>60</v>
      </c>
      <c r="H31" s="179">
        <v>60</v>
      </c>
      <c r="I31" s="179">
        <v>60</v>
      </c>
      <c r="J31" s="179">
        <v>60</v>
      </c>
      <c r="K31" s="179">
        <v>60</v>
      </c>
      <c r="L31" s="179">
        <v>60</v>
      </c>
      <c r="M31" s="179">
        <v>60</v>
      </c>
      <c r="N31" s="179">
        <v>60</v>
      </c>
      <c r="O31" s="179">
        <v>60</v>
      </c>
      <c r="P31" s="179">
        <v>60</v>
      </c>
      <c r="Q31" s="179">
        <v>60</v>
      </c>
      <c r="R31" s="179">
        <v>60</v>
      </c>
      <c r="S31" s="179">
        <v>60</v>
      </c>
      <c r="T31" s="179">
        <v>60</v>
      </c>
      <c r="U31" s="179">
        <v>60</v>
      </c>
      <c r="V31" s="185">
        <f>SUM(D31:U31)</f>
        <v>1080</v>
      </c>
      <c r="W31" s="181">
        <f>V31/W25</f>
        <v>60</v>
      </c>
    </row>
    <row r="36" spans="1:23" ht="15.75" x14ac:dyDescent="0.25">
      <c r="A36" s="189" t="s">
        <v>242</v>
      </c>
      <c r="B36" s="189"/>
      <c r="C36" s="189"/>
      <c r="D36" s="189"/>
      <c r="E36" s="189"/>
      <c r="F36" s="189"/>
      <c r="G36" s="189"/>
      <c r="H36" s="189"/>
    </row>
    <row r="37" spans="1:23" x14ac:dyDescent="0.2">
      <c r="A37" s="190" t="s">
        <v>222</v>
      </c>
      <c r="B37" s="190" t="s">
        <v>269</v>
      </c>
      <c r="C37" s="190" t="s">
        <v>260</v>
      </c>
      <c r="D37" s="190" t="s">
        <v>265</v>
      </c>
      <c r="E37" s="190" t="s">
        <v>255</v>
      </c>
    </row>
    <row r="38" spans="1:23" x14ac:dyDescent="0.2">
      <c r="A38" s="191" t="s">
        <v>225</v>
      </c>
      <c r="B38" s="191" t="s">
        <v>270</v>
      </c>
      <c r="C38" s="191" t="s">
        <v>261</v>
      </c>
      <c r="D38" s="191" t="s">
        <v>266</v>
      </c>
      <c r="E38" s="191" t="s">
        <v>256</v>
      </c>
    </row>
    <row r="39" spans="1:23" x14ac:dyDescent="0.2">
      <c r="A39" s="190" t="s">
        <v>25</v>
      </c>
      <c r="B39" s="190" t="s">
        <v>271</v>
      </c>
      <c r="C39" s="190" t="s">
        <v>262</v>
      </c>
      <c r="D39" s="190" t="s">
        <v>267</v>
      </c>
      <c r="E39" s="190" t="s">
        <v>257</v>
      </c>
    </row>
    <row r="40" spans="1:23" x14ac:dyDescent="0.2">
      <c r="A40" s="191" t="s">
        <v>246</v>
      </c>
      <c r="B40" s="191" t="s">
        <v>272</v>
      </c>
      <c r="C40" s="191" t="s">
        <v>263</v>
      </c>
      <c r="D40" s="191" t="s">
        <v>268</v>
      </c>
      <c r="E40" s="191" t="s">
        <v>258</v>
      </c>
    </row>
    <row r="41" spans="1:23" ht="15" x14ac:dyDescent="0.2">
      <c r="A41" s="190" t="s">
        <v>248</v>
      </c>
      <c r="B41" s="190">
        <v>60</v>
      </c>
      <c r="C41" s="190"/>
      <c r="D41" s="190">
        <v>60</v>
      </c>
      <c r="E41" s="190">
        <v>60</v>
      </c>
      <c r="G41" s="241" t="s">
        <v>249</v>
      </c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</row>
    <row r="42" spans="1:23" x14ac:dyDescent="0.2">
      <c r="A42" s="192"/>
      <c r="B42" s="192"/>
      <c r="C42" s="193" t="s">
        <v>250</v>
      </c>
      <c r="D42" s="193" t="s">
        <v>251</v>
      </c>
      <c r="E42" s="193" t="s">
        <v>252</v>
      </c>
    </row>
  </sheetData>
  <mergeCells count="10">
    <mergeCell ref="G41:W41"/>
    <mergeCell ref="A22:O22"/>
    <mergeCell ref="B23:G23"/>
    <mergeCell ref="H23:M23"/>
    <mergeCell ref="A1:Q1"/>
    <mergeCell ref="B2:G2"/>
    <mergeCell ref="H2:M2"/>
    <mergeCell ref="A12:Q12"/>
    <mergeCell ref="B13:G13"/>
    <mergeCell ref="H13:M13"/>
  </mergeCells>
  <pageMargins left="0.70866137742996205" right="0.70866137742996205" top="0.74803149700164795" bottom="0.74803149700164795" header="0.31496062874794001" footer="0.31496062874794001"/>
  <pageSetup paperSize="9" scale="48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10"/>
  <sheetViews>
    <sheetView workbookViewId="0"/>
  </sheetViews>
  <sheetFormatPr defaultColWidth="9" defaultRowHeight="12.75" x14ac:dyDescent="0.2"/>
  <cols>
    <col min="9" max="9" width="17.140625" customWidth="1"/>
  </cols>
  <sheetData>
    <row r="1" spans="1:9" s="13" customFormat="1" ht="63.75" customHeight="1" x14ac:dyDescent="0.25">
      <c r="A1" s="246" t="s">
        <v>273</v>
      </c>
      <c r="B1" s="246"/>
      <c r="C1" s="246"/>
      <c r="D1" s="246"/>
      <c r="E1" s="246"/>
      <c r="F1" s="246"/>
      <c r="G1" s="246"/>
      <c r="H1" s="246"/>
      <c r="I1" s="246"/>
    </row>
    <row r="2" spans="1:9" s="13" customFormat="1" ht="87" customHeight="1" x14ac:dyDescent="0.25">
      <c r="A2" s="249" t="s">
        <v>274</v>
      </c>
      <c r="B2" s="249"/>
      <c r="C2" s="249"/>
      <c r="D2" s="249"/>
      <c r="E2" s="249"/>
      <c r="F2" s="249"/>
      <c r="G2" s="249"/>
      <c r="H2" s="249"/>
      <c r="I2" s="249"/>
    </row>
    <row r="3" spans="1:9" s="13" customFormat="1" ht="102.75" customHeight="1" x14ac:dyDescent="0.25">
      <c r="A3" s="249" t="s">
        <v>275</v>
      </c>
      <c r="B3" s="249"/>
      <c r="C3" s="249"/>
      <c r="D3" s="249"/>
      <c r="E3" s="249"/>
      <c r="F3" s="249"/>
      <c r="G3" s="249"/>
      <c r="H3" s="249"/>
      <c r="I3" s="249"/>
    </row>
    <row r="4" spans="1:9" s="13" customFormat="1" ht="96" customHeight="1" x14ac:dyDescent="0.25">
      <c r="A4" s="248" t="s">
        <v>276</v>
      </c>
      <c r="B4" s="248"/>
      <c r="C4" s="248"/>
      <c r="D4" s="248"/>
      <c r="E4" s="248"/>
      <c r="F4" s="248"/>
      <c r="G4" s="248"/>
      <c r="H4" s="248"/>
      <c r="I4" s="248"/>
    </row>
    <row r="5" spans="1:9" s="13" customFormat="1" ht="96.75" hidden="1" customHeight="1" x14ac:dyDescent="0.25">
      <c r="A5" s="249"/>
      <c r="B5" s="249"/>
      <c r="C5" s="249"/>
      <c r="D5" s="249"/>
      <c r="E5" s="249"/>
      <c r="F5" s="249"/>
      <c r="G5" s="249"/>
      <c r="H5" s="249"/>
      <c r="I5" s="249"/>
    </row>
    <row r="6" spans="1:9" s="13" customFormat="1" ht="132.75" customHeight="1" x14ac:dyDescent="0.25">
      <c r="A6" s="249" t="s">
        <v>277</v>
      </c>
      <c r="B6" s="249"/>
      <c r="C6" s="249"/>
      <c r="D6" s="249"/>
      <c r="E6" s="249"/>
      <c r="F6" s="249"/>
      <c r="G6" s="249"/>
      <c r="H6" s="249"/>
      <c r="I6" s="249"/>
    </row>
    <row r="7" spans="1:9" s="13" customFormat="1" ht="86.25" customHeight="1" x14ac:dyDescent="0.25">
      <c r="A7" s="248" t="s">
        <v>278</v>
      </c>
      <c r="B7" s="248"/>
      <c r="C7" s="248"/>
      <c r="D7" s="248"/>
      <c r="E7" s="248"/>
      <c r="F7" s="248"/>
      <c r="G7" s="248"/>
      <c r="H7" s="248"/>
      <c r="I7" s="248"/>
    </row>
    <row r="8" spans="1:9" s="13" customFormat="1" ht="86.25" customHeight="1" x14ac:dyDescent="0.25">
      <c r="A8" s="248" t="s">
        <v>279</v>
      </c>
      <c r="B8" s="248"/>
      <c r="C8" s="248"/>
      <c r="D8" s="248"/>
      <c r="E8" s="248"/>
      <c r="F8" s="248"/>
      <c r="G8" s="248"/>
      <c r="H8" s="248"/>
      <c r="I8" s="248"/>
    </row>
    <row r="9" spans="1:9" s="13" customFormat="1" ht="82.5" customHeight="1" x14ac:dyDescent="0.25">
      <c r="A9" s="249" t="s">
        <v>280</v>
      </c>
      <c r="B9" s="249"/>
      <c r="C9" s="249"/>
      <c r="D9" s="249"/>
      <c r="E9" s="249"/>
      <c r="F9" s="249"/>
      <c r="G9" s="249"/>
      <c r="H9" s="249"/>
      <c r="I9" s="249"/>
    </row>
    <row r="10" spans="1:9" ht="92.25" customHeight="1" x14ac:dyDescent="0.2">
      <c r="A10" s="194"/>
      <c r="B10" s="194"/>
      <c r="C10" s="194"/>
      <c r="D10" s="194"/>
      <c r="E10" s="194"/>
      <c r="F10" s="194"/>
      <c r="G10" s="194"/>
      <c r="H10" s="194"/>
      <c r="I10" s="194"/>
    </row>
  </sheetData>
  <mergeCells count="10">
    <mergeCell ref="A10:I10"/>
    <mergeCell ref="A8:I8"/>
    <mergeCell ref="A9:I9"/>
    <mergeCell ref="A1:I1"/>
    <mergeCell ref="A2:I2"/>
    <mergeCell ref="A3:I3"/>
    <mergeCell ref="A4:I4"/>
    <mergeCell ref="A5:I5"/>
    <mergeCell ref="A6:I6"/>
    <mergeCell ref="A7:I7"/>
  </mergeCells>
  <pageMargins left="0.70866137742996205" right="0.70866137742996205" top="0.74803149700164795" bottom="0.74803149700164795" header="0.31496062874794001" footer="0.31496062874794001"/>
  <pageSetup paperSize="9" scale="9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7"/>
  <sheetViews>
    <sheetView workbookViewId="0"/>
  </sheetViews>
  <sheetFormatPr defaultColWidth="9" defaultRowHeight="18" x14ac:dyDescent="0.25"/>
  <cols>
    <col min="1" max="1" width="12.5703125" style="13" customWidth="1"/>
    <col min="2" max="2" width="78" style="13" customWidth="1"/>
    <col min="3" max="3" width="18.42578125" style="13" customWidth="1"/>
    <col min="4" max="5" width="17.28515625" style="13" customWidth="1"/>
    <col min="6" max="6" width="17.7109375" style="13" customWidth="1"/>
    <col min="7" max="7" width="24.5703125" style="13" customWidth="1"/>
    <col min="8" max="8" width="13.42578125" style="13" customWidth="1"/>
    <col min="9" max="10" width="13.5703125" style="13" customWidth="1"/>
    <col min="11" max="11" width="13.42578125" style="13" customWidth="1"/>
    <col min="12" max="12" width="13.140625" style="13" customWidth="1"/>
    <col min="13" max="13" width="13.5703125" style="13" customWidth="1"/>
    <col min="14" max="14" width="5" style="13" customWidth="1"/>
    <col min="15" max="15" width="13.85546875" style="13" hidden="1" customWidth="1"/>
    <col min="16" max="16" width="9" style="13" hidden="1" customWidth="1"/>
    <col min="17" max="17" width="9" style="13" customWidth="1"/>
    <col min="18" max="16384" width="9" style="13"/>
  </cols>
  <sheetData>
    <row r="1" spans="1:15" ht="30" customHeight="1" x14ac:dyDescent="0.25">
      <c r="A1" s="226" t="s">
        <v>14</v>
      </c>
      <c r="B1" s="227"/>
      <c r="C1" s="227"/>
      <c r="D1" s="227"/>
      <c r="E1" s="227"/>
      <c r="F1" s="227"/>
      <c r="G1" s="227"/>
    </row>
    <row r="2" spans="1:15" ht="30" customHeight="1" x14ac:dyDescent="0.25">
      <c r="A2" s="228"/>
      <c r="B2" s="228"/>
      <c r="C2" s="228"/>
      <c r="D2" s="228"/>
      <c r="E2" s="228"/>
      <c r="F2" s="228"/>
      <c r="G2" s="226"/>
    </row>
    <row r="3" spans="1:15" ht="40.5" x14ac:dyDescent="0.25">
      <c r="A3" s="14" t="s">
        <v>15</v>
      </c>
      <c r="B3" s="15" t="s">
        <v>16</v>
      </c>
      <c r="C3" s="218" t="s">
        <v>17</v>
      </c>
      <c r="D3" s="218" t="s">
        <v>18</v>
      </c>
      <c r="E3" s="221"/>
      <c r="F3" s="222"/>
      <c r="G3" s="14" t="s">
        <v>19</v>
      </c>
      <c r="H3" s="17"/>
      <c r="I3" s="18"/>
      <c r="J3" s="18"/>
      <c r="K3" s="18"/>
      <c r="L3" s="17"/>
      <c r="M3" s="18"/>
      <c r="N3" s="18"/>
      <c r="O3" s="18"/>
    </row>
    <row r="4" spans="1:15" ht="20.25" x14ac:dyDescent="0.25">
      <c r="A4" s="19" t="s">
        <v>20</v>
      </c>
      <c r="B4" s="20" t="s">
        <v>21</v>
      </c>
      <c r="C4" s="219"/>
      <c r="D4" s="223"/>
      <c r="E4" s="224"/>
      <c r="F4" s="225"/>
      <c r="G4" s="19" t="s">
        <v>22</v>
      </c>
      <c r="H4" s="18"/>
      <c r="I4" s="18"/>
      <c r="J4" s="18"/>
      <c r="K4" s="18"/>
      <c r="L4" s="18"/>
      <c r="M4" s="18"/>
      <c r="N4" s="18"/>
      <c r="O4" s="18"/>
    </row>
    <row r="5" spans="1:15" ht="20.25" x14ac:dyDescent="0.25">
      <c r="A5" s="21"/>
      <c r="B5" s="22"/>
      <c r="C5" s="220"/>
      <c r="D5" s="23" t="s">
        <v>23</v>
      </c>
      <c r="E5" s="23" t="s">
        <v>24</v>
      </c>
      <c r="F5" s="23" t="s">
        <v>25</v>
      </c>
      <c r="G5" s="24"/>
      <c r="H5" s="25"/>
      <c r="I5" s="25"/>
      <c r="J5" s="25"/>
      <c r="K5" s="25"/>
      <c r="L5" s="25"/>
      <c r="M5" s="25"/>
      <c r="N5" s="25"/>
      <c r="O5" s="25"/>
    </row>
    <row r="6" spans="1:15" ht="30" customHeight="1" x14ac:dyDescent="0.25">
      <c r="A6" s="14"/>
      <c r="B6" s="26" t="s">
        <v>26</v>
      </c>
      <c r="C6" s="14"/>
      <c r="D6" s="14"/>
      <c r="E6" s="14"/>
      <c r="F6" s="14"/>
      <c r="G6" s="14"/>
      <c r="H6" s="25"/>
      <c r="I6" s="25"/>
      <c r="J6" s="25"/>
      <c r="K6" s="25"/>
      <c r="L6" s="25"/>
      <c r="M6" s="25"/>
      <c r="N6" s="25"/>
      <c r="O6" s="25"/>
    </row>
    <row r="7" spans="1:15" ht="38.25" customHeight="1" x14ac:dyDescent="0.25">
      <c r="A7" s="16" t="s">
        <v>27</v>
      </c>
      <c r="B7" s="27" t="s">
        <v>28</v>
      </c>
      <c r="C7" s="28" t="s">
        <v>29</v>
      </c>
      <c r="D7" s="29">
        <v>33.4</v>
      </c>
      <c r="E7" s="29">
        <v>18.600000000000001</v>
      </c>
      <c r="F7" s="29">
        <v>35.299999999999997</v>
      </c>
      <c r="G7" s="30">
        <f>D7*4+E7*9+F7*4</f>
        <v>442.2</v>
      </c>
      <c r="H7" s="25"/>
      <c r="I7" s="25"/>
      <c r="J7" s="25"/>
      <c r="K7" s="31"/>
      <c r="L7" s="25"/>
      <c r="M7" s="25"/>
      <c r="N7" s="25"/>
      <c r="O7" s="25"/>
    </row>
    <row r="8" spans="1:15" ht="38.25" customHeight="1" x14ac:dyDescent="0.25">
      <c r="A8" s="32">
        <v>686</v>
      </c>
      <c r="B8" s="27" t="s">
        <v>30</v>
      </c>
      <c r="C8" s="33">
        <v>200</v>
      </c>
      <c r="D8" s="34">
        <v>0</v>
      </c>
      <c r="E8" s="34">
        <v>0</v>
      </c>
      <c r="F8" s="34">
        <v>9.1</v>
      </c>
      <c r="G8" s="30">
        <f>D8*4+E8*9+F8*4</f>
        <v>36.4</v>
      </c>
      <c r="H8" s="25"/>
      <c r="I8" s="25"/>
      <c r="J8" s="25"/>
      <c r="K8" s="25"/>
      <c r="L8" s="25"/>
      <c r="M8" s="25"/>
      <c r="N8" s="25"/>
      <c r="O8" s="25"/>
    </row>
    <row r="9" spans="1:15" ht="42" customHeight="1" x14ac:dyDescent="0.25">
      <c r="A9" s="32" t="s">
        <v>31</v>
      </c>
      <c r="B9" s="35" t="s">
        <v>32</v>
      </c>
      <c r="C9" s="33">
        <v>20</v>
      </c>
      <c r="D9" s="29">
        <v>1.3</v>
      </c>
      <c r="E9" s="29">
        <v>0.34</v>
      </c>
      <c r="F9" s="29">
        <v>8.3000000000000007</v>
      </c>
      <c r="G9" s="30">
        <f>D9*4+E9*9+F9*4</f>
        <v>41.46</v>
      </c>
      <c r="H9" s="25"/>
      <c r="I9" s="25"/>
      <c r="J9" s="25"/>
      <c r="K9" s="25"/>
      <c r="L9" s="25"/>
      <c r="M9" s="25"/>
      <c r="N9" s="25"/>
      <c r="O9" s="25"/>
    </row>
    <row r="10" spans="1:15" ht="34.5" customHeight="1" x14ac:dyDescent="0.25">
      <c r="A10" s="36" t="s">
        <v>31</v>
      </c>
      <c r="B10" s="36" t="s">
        <v>33</v>
      </c>
      <c r="C10" s="37" t="s">
        <v>34</v>
      </c>
      <c r="D10" s="38">
        <v>0.4</v>
      </c>
      <c r="E10" s="38">
        <v>0.4</v>
      </c>
      <c r="F10" s="38">
        <v>9.8000000000000007</v>
      </c>
      <c r="G10" s="39">
        <f>D10*4+E10*9+F10*4</f>
        <v>44.400000000000006</v>
      </c>
      <c r="H10" s="25"/>
      <c r="I10" s="25"/>
      <c r="J10" s="25"/>
      <c r="K10" s="25"/>
      <c r="L10" s="25"/>
      <c r="M10" s="25"/>
      <c r="N10" s="25"/>
      <c r="O10" s="25"/>
    </row>
    <row r="11" spans="1:15" ht="10.5" customHeight="1" x14ac:dyDescent="0.25">
      <c r="A11" s="40"/>
      <c r="B11" s="36"/>
      <c r="C11" s="33"/>
      <c r="D11" s="29"/>
      <c r="E11" s="29"/>
      <c r="F11" s="29"/>
      <c r="G11" s="30"/>
      <c r="H11" s="25"/>
      <c r="I11" s="25"/>
      <c r="J11" s="25"/>
      <c r="K11" s="25"/>
      <c r="L11" s="25"/>
      <c r="M11" s="25"/>
      <c r="N11" s="25"/>
      <c r="O11" s="25"/>
    </row>
    <row r="12" spans="1:15" ht="24.95" hidden="1" customHeight="1" x14ac:dyDescent="0.25">
      <c r="A12" s="16"/>
      <c r="B12" s="14"/>
      <c r="C12" s="29"/>
      <c r="D12" s="29"/>
      <c r="E12" s="29"/>
      <c r="F12" s="29"/>
      <c r="G12" s="30"/>
      <c r="H12" s="25"/>
      <c r="I12" s="25"/>
      <c r="J12" s="25"/>
      <c r="K12" s="25"/>
      <c r="L12" s="25"/>
      <c r="M12" s="25"/>
      <c r="N12" s="25"/>
      <c r="O12" s="25"/>
    </row>
    <row r="13" spans="1:15" ht="24.95" hidden="1" customHeight="1" x14ac:dyDescent="0.25">
      <c r="A13" s="16"/>
      <c r="B13" s="16"/>
      <c r="C13" s="34"/>
      <c r="D13" s="34"/>
      <c r="E13" s="34"/>
      <c r="F13" s="34"/>
      <c r="G13" s="39"/>
      <c r="H13" s="25"/>
      <c r="I13" s="25"/>
      <c r="J13" s="25"/>
      <c r="K13" s="25"/>
      <c r="L13" s="25"/>
      <c r="M13" s="25"/>
      <c r="N13" s="25"/>
      <c r="O13" s="25"/>
    </row>
    <row r="14" spans="1:15" ht="24.95" hidden="1" customHeight="1" x14ac:dyDescent="0.25">
      <c r="A14" s="16"/>
      <c r="B14" s="14"/>
      <c r="C14" s="29"/>
      <c r="D14" s="29"/>
      <c r="E14" s="29"/>
      <c r="F14" s="29"/>
      <c r="G14" s="30"/>
      <c r="H14" s="25"/>
      <c r="I14" s="25"/>
      <c r="J14" s="25"/>
      <c r="K14" s="25"/>
      <c r="L14" s="25"/>
      <c r="M14" s="25"/>
      <c r="N14" s="25"/>
      <c r="O14" s="25"/>
    </row>
    <row r="15" spans="1:15" ht="24.95" hidden="1" customHeight="1" x14ac:dyDescent="0.25">
      <c r="A15" s="19"/>
      <c r="B15" s="16"/>
      <c r="C15" s="34"/>
      <c r="D15" s="34"/>
      <c r="E15" s="34"/>
      <c r="F15" s="34"/>
      <c r="G15" s="30"/>
      <c r="H15" s="25"/>
      <c r="I15" s="25"/>
      <c r="J15" s="25"/>
      <c r="K15" s="25"/>
      <c r="L15" s="25"/>
      <c r="M15" s="25"/>
      <c r="N15" s="25"/>
      <c r="O15" s="25"/>
    </row>
    <row r="16" spans="1:15" ht="29.25" hidden="1" customHeight="1" x14ac:dyDescent="0.25">
      <c r="A16" s="16"/>
      <c r="B16" s="23"/>
      <c r="C16" s="41"/>
      <c r="D16" s="41"/>
      <c r="E16" s="41"/>
      <c r="F16" s="41"/>
      <c r="G16" s="39"/>
      <c r="H16" s="25"/>
      <c r="I16" s="25"/>
      <c r="J16" s="25"/>
      <c r="K16" s="25"/>
      <c r="L16" s="25"/>
      <c r="M16" s="25"/>
      <c r="N16" s="25"/>
      <c r="O16" s="25"/>
    </row>
    <row r="17" spans="1:15" ht="32.25" customHeight="1" x14ac:dyDescent="0.25">
      <c r="A17" s="42"/>
      <c r="B17" s="43" t="s">
        <v>35</v>
      </c>
      <c r="C17" s="44">
        <v>520</v>
      </c>
      <c r="D17" s="44">
        <f>SUM(D7:D16)</f>
        <v>35.099999999999994</v>
      </c>
      <c r="E17" s="44">
        <f>SUM(E7:E16)</f>
        <v>19.34</v>
      </c>
      <c r="F17" s="44">
        <f>SUM(F7:F16)</f>
        <v>62.5</v>
      </c>
      <c r="G17" s="45">
        <f>SUM(G7:G16)</f>
        <v>564.45999999999992</v>
      </c>
      <c r="H17" s="25"/>
      <c r="I17" s="25"/>
      <c r="J17" s="25"/>
      <c r="K17" s="25"/>
      <c r="L17" s="25"/>
      <c r="M17" s="25"/>
      <c r="N17" s="25"/>
      <c r="O17" s="25"/>
    </row>
    <row r="18" spans="1:15" ht="38.25" customHeight="1" x14ac:dyDescent="0.25">
      <c r="A18" s="21"/>
      <c r="B18" s="26" t="s">
        <v>36</v>
      </c>
      <c r="C18" s="46"/>
      <c r="D18" s="46"/>
      <c r="E18" s="46"/>
      <c r="F18" s="46"/>
      <c r="G18" s="47"/>
      <c r="H18" s="25"/>
      <c r="I18" s="25"/>
      <c r="J18" s="25"/>
      <c r="K18" s="25"/>
      <c r="L18" s="25"/>
      <c r="M18" s="25"/>
      <c r="N18" s="25"/>
      <c r="O18" s="25"/>
    </row>
    <row r="19" spans="1:15" ht="38.25" customHeight="1" x14ac:dyDescent="0.25">
      <c r="A19" s="16" t="s">
        <v>27</v>
      </c>
      <c r="B19" s="27" t="s">
        <v>28</v>
      </c>
      <c r="C19" s="28" t="s">
        <v>37</v>
      </c>
      <c r="D19" s="29">
        <v>38</v>
      </c>
      <c r="E19" s="29">
        <v>21.1</v>
      </c>
      <c r="F19" s="29">
        <v>45.2</v>
      </c>
      <c r="G19" s="30">
        <f>D19*4+E19*9+F19*4</f>
        <v>522.70000000000005</v>
      </c>
      <c r="H19" s="25"/>
      <c r="I19" s="25"/>
      <c r="J19" s="25"/>
      <c r="K19" s="25"/>
      <c r="L19" s="25"/>
      <c r="M19" s="25"/>
      <c r="N19" s="25"/>
      <c r="O19" s="25"/>
    </row>
    <row r="20" spans="1:15" ht="38.25" customHeight="1" x14ac:dyDescent="0.25">
      <c r="A20" s="32">
        <v>686</v>
      </c>
      <c r="B20" s="27" t="s">
        <v>30</v>
      </c>
      <c r="C20" s="33">
        <v>200</v>
      </c>
      <c r="D20" s="34">
        <v>0</v>
      </c>
      <c r="E20" s="34">
        <v>0</v>
      </c>
      <c r="F20" s="34">
        <v>9.1</v>
      </c>
      <c r="G20" s="30">
        <f>D20*4+E20*9+F20*4</f>
        <v>36.4</v>
      </c>
      <c r="H20" s="25"/>
      <c r="I20" s="25"/>
      <c r="J20" s="25"/>
      <c r="K20" s="25"/>
      <c r="L20" s="25"/>
      <c r="M20" s="25"/>
      <c r="N20" s="25"/>
      <c r="O20" s="25"/>
    </row>
    <row r="21" spans="1:15" ht="50.25" customHeight="1" x14ac:dyDescent="0.25">
      <c r="A21" s="32" t="s">
        <v>31</v>
      </c>
      <c r="B21" s="35" t="s">
        <v>32</v>
      </c>
      <c r="C21" s="33">
        <v>20</v>
      </c>
      <c r="D21" s="29">
        <v>1.3</v>
      </c>
      <c r="E21" s="29">
        <v>0.34</v>
      </c>
      <c r="F21" s="29">
        <v>8.3000000000000007</v>
      </c>
      <c r="G21" s="30">
        <f>D21*4+E21*9+F21*4</f>
        <v>41.46</v>
      </c>
      <c r="H21" s="25"/>
      <c r="I21" s="25"/>
      <c r="J21" s="25"/>
      <c r="K21" s="25"/>
      <c r="L21" s="25"/>
      <c r="M21" s="25"/>
      <c r="N21" s="25"/>
      <c r="O21" s="25"/>
    </row>
    <row r="22" spans="1:15" ht="38.25" customHeight="1" x14ac:dyDescent="0.25">
      <c r="A22" s="36" t="s">
        <v>31</v>
      </c>
      <c r="B22" s="36" t="s">
        <v>33</v>
      </c>
      <c r="C22" s="37" t="s">
        <v>38</v>
      </c>
      <c r="D22" s="38">
        <v>0.5</v>
      </c>
      <c r="E22" s="38">
        <v>0.5</v>
      </c>
      <c r="F22" s="38">
        <v>12.3</v>
      </c>
      <c r="G22" s="39">
        <f>D22*4+E22*9+F22*4</f>
        <v>55.7</v>
      </c>
      <c r="H22" s="25"/>
      <c r="I22" s="25"/>
      <c r="J22" s="25"/>
      <c r="K22" s="25"/>
      <c r="L22" s="25"/>
      <c r="M22" s="25"/>
      <c r="N22" s="25"/>
      <c r="O22" s="25"/>
    </row>
    <row r="23" spans="1:15" ht="12.75" customHeight="1" x14ac:dyDescent="0.25">
      <c r="A23" s="40"/>
      <c r="B23" s="32"/>
      <c r="C23" s="48"/>
      <c r="D23" s="29"/>
      <c r="E23" s="29"/>
      <c r="F23" s="29"/>
      <c r="G23" s="30"/>
      <c r="H23" s="25"/>
      <c r="I23" s="25"/>
      <c r="J23" s="25"/>
      <c r="K23" s="25"/>
      <c r="L23" s="25"/>
      <c r="M23" s="25"/>
      <c r="N23" s="25"/>
      <c r="O23" s="25"/>
    </row>
    <row r="24" spans="1:15" ht="31.5" customHeight="1" x14ac:dyDescent="0.25">
      <c r="A24" s="49"/>
      <c r="B24" s="50" t="s">
        <v>35</v>
      </c>
      <c r="C24" s="51">
        <v>570</v>
      </c>
      <c r="D24" s="51">
        <f>SUM(D19:D23)</f>
        <v>39.799999999999997</v>
      </c>
      <c r="E24" s="51">
        <f>SUM(E19:E23)</f>
        <v>21.94</v>
      </c>
      <c r="F24" s="51">
        <f>SUM(F19:F23)</f>
        <v>74.900000000000006</v>
      </c>
      <c r="G24" s="52">
        <f>SUM(G19:G23)</f>
        <v>656.2600000000001</v>
      </c>
      <c r="H24" s="25"/>
      <c r="I24" s="25"/>
      <c r="J24" s="25"/>
      <c r="K24" s="25"/>
      <c r="L24" s="25"/>
      <c r="M24" s="25"/>
      <c r="N24" s="25"/>
      <c r="O24" s="25"/>
    </row>
    <row r="25" spans="1:15" ht="35.25" customHeight="1" x14ac:dyDescent="0.25">
      <c r="A25" s="19"/>
      <c r="B25" s="26" t="s">
        <v>39</v>
      </c>
      <c r="C25" s="53"/>
      <c r="D25" s="53"/>
      <c r="E25" s="53"/>
      <c r="F25" s="53"/>
      <c r="G25" s="53"/>
      <c r="H25" s="25"/>
      <c r="I25" s="25"/>
      <c r="J25" s="25"/>
      <c r="K25" s="25"/>
      <c r="L25" s="25"/>
      <c r="M25" s="25"/>
      <c r="N25" s="25"/>
      <c r="O25" s="25"/>
    </row>
    <row r="26" spans="1:15" ht="50.25" customHeight="1" x14ac:dyDescent="0.25">
      <c r="A26" s="36">
        <v>139</v>
      </c>
      <c r="B26" s="27" t="s">
        <v>40</v>
      </c>
      <c r="C26" s="48" t="s">
        <v>41</v>
      </c>
      <c r="D26" s="29">
        <v>8.8000000000000007</v>
      </c>
      <c r="E26" s="29">
        <v>6.7</v>
      </c>
      <c r="F26" s="29">
        <v>21.7</v>
      </c>
      <c r="G26" s="30">
        <f>D26*4+E26*9+F26*4</f>
        <v>182.3</v>
      </c>
      <c r="H26" s="25"/>
      <c r="I26" s="25"/>
      <c r="J26" s="25"/>
      <c r="K26" s="25"/>
      <c r="L26" s="25"/>
      <c r="M26" s="25"/>
      <c r="N26" s="25"/>
      <c r="O26" s="25"/>
    </row>
    <row r="27" spans="1:15" ht="54.75" customHeight="1" x14ac:dyDescent="0.25">
      <c r="A27" s="54">
        <v>505</v>
      </c>
      <c r="B27" s="27" t="s">
        <v>42</v>
      </c>
      <c r="C27" s="33" t="s">
        <v>43</v>
      </c>
      <c r="D27" s="29">
        <v>7.6</v>
      </c>
      <c r="E27" s="29">
        <v>7.4</v>
      </c>
      <c r="F27" s="29">
        <v>5</v>
      </c>
      <c r="G27" s="30">
        <f>D27*4+E27*9+F27*4</f>
        <v>117</v>
      </c>
      <c r="H27" s="25"/>
      <c r="I27" s="25"/>
      <c r="J27" s="25"/>
      <c r="K27" s="25"/>
      <c r="L27" s="25"/>
      <c r="M27" s="25"/>
      <c r="N27" s="25"/>
      <c r="O27" s="25"/>
    </row>
    <row r="28" spans="1:15" ht="50.25" customHeight="1" x14ac:dyDescent="0.25">
      <c r="A28" s="32" t="s">
        <v>44</v>
      </c>
      <c r="B28" s="54" t="s">
        <v>45</v>
      </c>
      <c r="C28" s="33">
        <v>165</v>
      </c>
      <c r="D28" s="29">
        <v>9.4</v>
      </c>
      <c r="E28" s="29">
        <v>7.5</v>
      </c>
      <c r="F28" s="29">
        <v>41.5</v>
      </c>
      <c r="G28" s="30">
        <f>D28*4+E28*9+F28*4</f>
        <v>271.10000000000002</v>
      </c>
      <c r="H28" s="25"/>
      <c r="I28" s="25"/>
      <c r="J28" s="25"/>
      <c r="K28" s="25"/>
      <c r="L28" s="25"/>
      <c r="M28" s="25"/>
      <c r="N28" s="25"/>
      <c r="O28" s="25"/>
    </row>
    <row r="29" spans="1:15" ht="11.25" customHeight="1" x14ac:dyDescent="0.25">
      <c r="A29" s="55"/>
      <c r="B29" s="56"/>
      <c r="C29" s="57"/>
      <c r="D29" s="29"/>
      <c r="E29" s="29"/>
      <c r="F29" s="29"/>
      <c r="G29" s="30"/>
      <c r="H29" s="25"/>
      <c r="I29" s="25"/>
      <c r="J29" s="25"/>
      <c r="K29" s="25"/>
      <c r="L29" s="25"/>
      <c r="M29" s="25"/>
      <c r="N29" s="25"/>
      <c r="O29" s="25"/>
    </row>
    <row r="30" spans="1:15" ht="32.25" customHeight="1" x14ac:dyDescent="0.25">
      <c r="A30" s="54">
        <v>634</v>
      </c>
      <c r="B30" s="36" t="s">
        <v>46</v>
      </c>
      <c r="C30" s="33" t="s">
        <v>47</v>
      </c>
      <c r="D30" s="29">
        <v>0.6</v>
      </c>
      <c r="E30" s="29">
        <v>0.16</v>
      </c>
      <c r="F30" s="29">
        <v>27.14</v>
      </c>
      <c r="G30" s="30">
        <f>D30*4+E30*9+F30*4</f>
        <v>112.4</v>
      </c>
      <c r="H30" s="25"/>
      <c r="I30" s="25"/>
      <c r="J30" s="25"/>
      <c r="K30" s="25"/>
      <c r="L30" s="25"/>
      <c r="M30" s="25"/>
      <c r="N30" s="25"/>
      <c r="O30" s="25"/>
    </row>
    <row r="31" spans="1:15" ht="32.25" customHeight="1" x14ac:dyDescent="0.25">
      <c r="A31" s="32" t="s">
        <v>31</v>
      </c>
      <c r="B31" s="35" t="s">
        <v>32</v>
      </c>
      <c r="C31" s="33">
        <v>55</v>
      </c>
      <c r="D31" s="29">
        <v>3.5</v>
      </c>
      <c r="E31" s="29">
        <v>0.9</v>
      </c>
      <c r="F31" s="29">
        <v>22.8</v>
      </c>
      <c r="G31" s="30">
        <f>D31*4+E31*9+F31*4</f>
        <v>113.30000000000001</v>
      </c>
      <c r="H31" s="25"/>
      <c r="I31" s="25"/>
      <c r="J31" s="25"/>
      <c r="K31" s="25"/>
      <c r="L31" s="25"/>
      <c r="M31" s="25"/>
      <c r="N31" s="25"/>
      <c r="O31" s="25"/>
    </row>
    <row r="32" spans="1:15" ht="31.5" customHeight="1" x14ac:dyDescent="0.25">
      <c r="A32" s="54" t="s">
        <v>31</v>
      </c>
      <c r="B32" s="36" t="s">
        <v>48</v>
      </c>
      <c r="C32" s="33">
        <v>48</v>
      </c>
      <c r="D32" s="29">
        <v>3.02</v>
      </c>
      <c r="E32" s="29">
        <v>0.82</v>
      </c>
      <c r="F32" s="29">
        <v>19.920000000000002</v>
      </c>
      <c r="G32" s="30">
        <f>D32*4+E32*9+F32*4</f>
        <v>99.140000000000015</v>
      </c>
      <c r="H32" s="25"/>
      <c r="I32" s="25"/>
      <c r="J32" s="25"/>
      <c r="K32" s="25"/>
      <c r="L32" s="25"/>
      <c r="M32" s="25"/>
      <c r="N32" s="25"/>
      <c r="O32" s="25"/>
    </row>
    <row r="33" spans="1:15" ht="24.95" hidden="1" customHeight="1" x14ac:dyDescent="0.25">
      <c r="A33" s="34"/>
      <c r="B33" s="58"/>
      <c r="C33" s="29"/>
      <c r="D33" s="29"/>
      <c r="E33" s="29"/>
      <c r="F33" s="29"/>
      <c r="G33" s="30"/>
      <c r="H33" s="25"/>
      <c r="I33" s="25"/>
      <c r="J33" s="25"/>
      <c r="K33" s="25"/>
      <c r="L33" s="25"/>
      <c r="M33" s="25"/>
      <c r="N33" s="25"/>
      <c r="O33" s="25"/>
    </row>
    <row r="34" spans="1:15" ht="24.95" hidden="1" customHeight="1" x14ac:dyDescent="0.25">
      <c r="A34" s="34"/>
      <c r="B34" s="58"/>
      <c r="C34" s="29"/>
      <c r="D34" s="29"/>
      <c r="E34" s="29"/>
      <c r="F34" s="29"/>
      <c r="G34" s="30"/>
      <c r="H34" s="25"/>
      <c r="I34" s="25"/>
      <c r="J34" s="25"/>
      <c r="K34" s="25"/>
      <c r="L34" s="25"/>
      <c r="M34" s="25"/>
      <c r="N34" s="25"/>
      <c r="O34" s="25"/>
    </row>
    <row r="35" spans="1:15" ht="24.95" hidden="1" customHeight="1" x14ac:dyDescent="0.25">
      <c r="A35" s="34"/>
      <c r="B35" s="58"/>
      <c r="C35" s="29"/>
      <c r="D35" s="29"/>
      <c r="E35" s="29"/>
      <c r="F35" s="29"/>
      <c r="G35" s="30"/>
      <c r="H35" s="25"/>
      <c r="I35" s="25"/>
      <c r="J35" s="25"/>
      <c r="K35" s="25"/>
      <c r="L35" s="25"/>
      <c r="M35" s="25"/>
      <c r="N35" s="25"/>
      <c r="O35" s="25"/>
    </row>
    <row r="36" spans="1:15" ht="24.95" hidden="1" customHeight="1" x14ac:dyDescent="0.25">
      <c r="A36" s="29"/>
      <c r="B36" s="58"/>
      <c r="C36" s="29"/>
      <c r="D36" s="29"/>
      <c r="E36" s="29"/>
      <c r="F36" s="29"/>
      <c r="G36" s="30"/>
      <c r="H36" s="25"/>
      <c r="I36" s="25"/>
      <c r="J36" s="25"/>
      <c r="K36" s="25"/>
      <c r="L36" s="25"/>
      <c r="M36" s="25"/>
      <c r="N36" s="25"/>
      <c r="O36" s="25"/>
    </row>
    <row r="37" spans="1:15" ht="26.25" customHeight="1" x14ac:dyDescent="0.25">
      <c r="A37" s="59"/>
      <c r="B37" s="60" t="s">
        <v>35</v>
      </c>
      <c r="C37" s="44">
        <v>750</v>
      </c>
      <c r="D37" s="44">
        <f>SUM(D26:D36)</f>
        <v>32.92</v>
      </c>
      <c r="E37" s="44">
        <f>SUM(E26:E36)</f>
        <v>23.48</v>
      </c>
      <c r="F37" s="44">
        <f>SUM(F26:F36)</f>
        <v>138.06</v>
      </c>
      <c r="G37" s="45">
        <f>SUM(G26:G36)</f>
        <v>895.24000000000012</v>
      </c>
      <c r="H37" s="25"/>
      <c r="I37" s="25"/>
      <c r="J37" s="25"/>
      <c r="K37" s="25"/>
      <c r="L37" s="25"/>
      <c r="M37" s="25"/>
      <c r="N37" s="25"/>
      <c r="O37" s="25"/>
    </row>
    <row r="38" spans="1:15" ht="30" customHeight="1" x14ac:dyDescent="0.25">
      <c r="A38" s="61"/>
      <c r="B38" s="26" t="s">
        <v>49</v>
      </c>
      <c r="C38" s="53"/>
      <c r="D38" s="53"/>
      <c r="E38" s="53"/>
      <c r="F38" s="53"/>
      <c r="G38" s="62"/>
      <c r="H38" s="25"/>
      <c r="I38" s="25"/>
      <c r="J38" s="25"/>
      <c r="K38" s="25"/>
      <c r="L38" s="25"/>
      <c r="M38" s="25"/>
      <c r="N38" s="25"/>
      <c r="O38" s="25"/>
    </row>
    <row r="39" spans="1:15" ht="54" customHeight="1" x14ac:dyDescent="0.25">
      <c r="A39" s="36">
        <v>139</v>
      </c>
      <c r="B39" s="27" t="s">
        <v>40</v>
      </c>
      <c r="C39" s="33" t="s">
        <v>50</v>
      </c>
      <c r="D39" s="34">
        <v>10.199999999999999</v>
      </c>
      <c r="E39" s="34">
        <v>7.86</v>
      </c>
      <c r="F39" s="34">
        <v>27</v>
      </c>
      <c r="G39" s="39">
        <f>D39*4+E39*9+F39*4</f>
        <v>219.54000000000002</v>
      </c>
      <c r="H39" s="25"/>
      <c r="I39" s="25"/>
      <c r="J39" s="25"/>
      <c r="K39" s="25"/>
      <c r="L39" s="25"/>
      <c r="M39" s="25"/>
      <c r="N39" s="25"/>
      <c r="O39" s="25"/>
    </row>
    <row r="40" spans="1:15" ht="53.25" customHeight="1" x14ac:dyDescent="0.25">
      <c r="A40" s="54">
        <v>505</v>
      </c>
      <c r="B40" s="27" t="s">
        <v>42</v>
      </c>
      <c r="C40" s="48" t="s">
        <v>51</v>
      </c>
      <c r="D40" s="29">
        <v>9</v>
      </c>
      <c r="E40" s="29">
        <v>9.02</v>
      </c>
      <c r="F40" s="29">
        <v>6.14</v>
      </c>
      <c r="G40" s="30">
        <f>D40*4+E40*9+F40*4</f>
        <v>141.73999999999998</v>
      </c>
      <c r="H40" s="25"/>
      <c r="I40" s="25"/>
      <c r="J40" s="25"/>
      <c r="K40" s="25"/>
      <c r="L40" s="25"/>
      <c r="M40" s="25"/>
      <c r="N40" s="25"/>
      <c r="O40" s="25"/>
    </row>
    <row r="41" spans="1:15" ht="50.25" customHeight="1" x14ac:dyDescent="0.25">
      <c r="A41" s="32" t="s">
        <v>44</v>
      </c>
      <c r="B41" s="54" t="s">
        <v>45</v>
      </c>
      <c r="C41" s="33">
        <v>200</v>
      </c>
      <c r="D41" s="29">
        <v>11.4</v>
      </c>
      <c r="E41" s="29">
        <v>9.09</v>
      </c>
      <c r="F41" s="29">
        <v>50.3</v>
      </c>
      <c r="G41" s="30">
        <f>D41*4+E41*9+F41*4</f>
        <v>328.61</v>
      </c>
      <c r="H41" s="25"/>
      <c r="I41" s="25"/>
      <c r="J41" s="25"/>
      <c r="K41" s="25"/>
      <c r="L41" s="25"/>
      <c r="M41" s="25"/>
      <c r="N41" s="25"/>
      <c r="O41" s="25"/>
    </row>
    <row r="42" spans="1:15" ht="12" customHeight="1" x14ac:dyDescent="0.25">
      <c r="A42" s="55"/>
      <c r="B42" s="56"/>
      <c r="C42" s="57"/>
      <c r="D42" s="29"/>
      <c r="E42" s="29"/>
      <c r="F42" s="29"/>
      <c r="G42" s="30"/>
      <c r="H42" s="25"/>
      <c r="I42" s="25"/>
      <c r="J42" s="25"/>
      <c r="K42" s="25"/>
      <c r="L42" s="25"/>
      <c r="M42" s="25"/>
      <c r="N42" s="25"/>
      <c r="O42" s="25"/>
    </row>
    <row r="43" spans="1:15" ht="39" customHeight="1" x14ac:dyDescent="0.25">
      <c r="A43" s="54">
        <v>634</v>
      </c>
      <c r="B43" s="36" t="s">
        <v>52</v>
      </c>
      <c r="C43" s="33" t="s">
        <v>53</v>
      </c>
      <c r="D43" s="29">
        <v>0.6</v>
      </c>
      <c r="E43" s="29">
        <v>0.16</v>
      </c>
      <c r="F43" s="29">
        <v>27.14</v>
      </c>
      <c r="G43" s="30">
        <f>D43*4+E43*9+F43*4</f>
        <v>112.4</v>
      </c>
      <c r="H43" s="25"/>
      <c r="I43" s="25"/>
      <c r="J43" s="25"/>
      <c r="K43" s="25"/>
      <c r="L43" s="25"/>
      <c r="M43" s="25"/>
      <c r="N43" s="25"/>
      <c r="O43" s="25"/>
    </row>
    <row r="44" spans="1:15" ht="36" customHeight="1" x14ac:dyDescent="0.25">
      <c r="A44" s="32" t="s">
        <v>31</v>
      </c>
      <c r="B44" s="35" t="s">
        <v>32</v>
      </c>
      <c r="C44" s="33">
        <v>70</v>
      </c>
      <c r="D44" s="29">
        <v>4.4000000000000004</v>
      </c>
      <c r="E44" s="29">
        <v>1.2</v>
      </c>
      <c r="F44" s="29">
        <v>29</v>
      </c>
      <c r="G44" s="30">
        <f>D44*4+E44*9+F44*4</f>
        <v>144.4</v>
      </c>
      <c r="H44" s="25"/>
      <c r="I44" s="25"/>
      <c r="J44" s="25"/>
      <c r="K44" s="25"/>
      <c r="L44" s="25"/>
      <c r="M44" s="25"/>
      <c r="N44" s="25"/>
      <c r="O44" s="25"/>
    </row>
    <row r="45" spans="1:15" ht="33.75" customHeight="1" x14ac:dyDescent="0.25">
      <c r="A45" s="40" t="s">
        <v>31</v>
      </c>
      <c r="B45" s="36" t="s">
        <v>48</v>
      </c>
      <c r="C45" s="33">
        <v>20</v>
      </c>
      <c r="D45" s="29">
        <v>1.3</v>
      </c>
      <c r="E45" s="29">
        <v>0.34</v>
      </c>
      <c r="F45" s="29">
        <v>8.3000000000000007</v>
      </c>
      <c r="G45" s="30">
        <f>D45*4+E45*9+F45*4</f>
        <v>41.46</v>
      </c>
      <c r="H45" s="25"/>
      <c r="I45" s="25"/>
      <c r="J45" s="25"/>
      <c r="K45" s="25"/>
      <c r="L45" s="25"/>
      <c r="M45" s="25"/>
      <c r="N45" s="25"/>
      <c r="O45" s="25"/>
    </row>
    <row r="46" spans="1:15" ht="24.95" hidden="1" customHeight="1" x14ac:dyDescent="0.25">
      <c r="A46" s="34"/>
      <c r="B46" s="63"/>
      <c r="C46" s="41"/>
      <c r="D46" s="34"/>
      <c r="E46" s="34"/>
      <c r="F46" s="34"/>
      <c r="G46" s="39">
        <f>D46*4+E46*9+F46*3.75</f>
        <v>0</v>
      </c>
      <c r="H46" s="25"/>
      <c r="I46" s="25"/>
      <c r="J46" s="25"/>
      <c r="K46" s="25"/>
      <c r="L46" s="25"/>
      <c r="M46" s="25"/>
      <c r="N46" s="25"/>
      <c r="O46" s="25"/>
    </row>
    <row r="47" spans="1:15" ht="26.25" customHeight="1" x14ac:dyDescent="0.25">
      <c r="A47" s="64"/>
      <c r="B47" s="65" t="s">
        <v>35</v>
      </c>
      <c r="C47" s="51">
        <v>860</v>
      </c>
      <c r="D47" s="64">
        <f>SUM(D39:D46)</f>
        <v>36.9</v>
      </c>
      <c r="E47" s="51">
        <f>SUM(E39:E46)</f>
        <v>27.669999999999998</v>
      </c>
      <c r="F47" s="51">
        <f>SUM(F39:F46)</f>
        <v>147.88</v>
      </c>
      <c r="G47" s="52">
        <f>SUM(G39:G46)</f>
        <v>988.15</v>
      </c>
      <c r="H47" s="66"/>
      <c r="I47" s="66"/>
      <c r="J47" s="66"/>
      <c r="K47" s="66"/>
      <c r="L47" s="66"/>
      <c r="M47" s="66"/>
      <c r="N47" s="66"/>
      <c r="O47" s="66"/>
    </row>
    <row r="48" spans="1:15" ht="33" customHeight="1" x14ac:dyDescent="0.25">
      <c r="A48" s="67"/>
      <c r="B48" s="60" t="s">
        <v>54</v>
      </c>
      <c r="C48" s="68" t="s">
        <v>55</v>
      </c>
      <c r="D48" s="69">
        <f>D37+D17</f>
        <v>68.02</v>
      </c>
      <c r="E48" s="69">
        <f>E37+E17</f>
        <v>42.82</v>
      </c>
      <c r="F48" s="69">
        <f>F37+F17</f>
        <v>200.56</v>
      </c>
      <c r="G48" s="69">
        <f>G37+G17</f>
        <v>1459.7</v>
      </c>
      <c r="H48" s="25"/>
      <c r="I48" s="25"/>
      <c r="J48" s="25"/>
      <c r="K48" s="25"/>
      <c r="L48" s="25"/>
      <c r="M48" s="25"/>
      <c r="N48" s="25"/>
      <c r="O48" s="25"/>
    </row>
    <row r="49" spans="1:15" ht="42" customHeight="1" x14ac:dyDescent="0.25">
      <c r="A49" s="70"/>
      <c r="B49" s="65" t="s">
        <v>56</v>
      </c>
      <c r="C49" s="71" t="s">
        <v>55</v>
      </c>
      <c r="D49" s="52">
        <f>D47+D24</f>
        <v>76.699999999999989</v>
      </c>
      <c r="E49" s="52">
        <f>E47+E24</f>
        <v>49.61</v>
      </c>
      <c r="F49" s="52">
        <f>F47+F24</f>
        <v>222.78</v>
      </c>
      <c r="G49" s="52">
        <f>G47+G24</f>
        <v>1644.41</v>
      </c>
      <c r="H49" s="25"/>
      <c r="I49" s="25"/>
      <c r="J49" s="25"/>
      <c r="K49" s="25"/>
      <c r="L49" s="25"/>
      <c r="M49" s="25"/>
      <c r="N49" s="25"/>
      <c r="O49" s="25"/>
    </row>
    <row r="50" spans="1:15" ht="38.25" customHeight="1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ht="38.25" customHeight="1" x14ac:dyDescent="0.25">
      <c r="H51" s="18"/>
      <c r="I51" s="18"/>
      <c r="J51" s="18"/>
      <c r="K51" s="18"/>
      <c r="L51" s="18"/>
      <c r="M51" s="18"/>
      <c r="N51" s="18"/>
      <c r="O51" s="18"/>
    </row>
    <row r="52" spans="1:15" ht="38.25" customHeight="1" x14ac:dyDescent="0.25">
      <c r="H52" s="18"/>
      <c r="I52" s="18"/>
      <c r="J52" s="18"/>
      <c r="K52" s="18"/>
      <c r="L52" s="18"/>
      <c r="M52" s="18"/>
      <c r="N52" s="18"/>
      <c r="O52" s="18"/>
    </row>
    <row r="53" spans="1:15" ht="38.25" customHeight="1" x14ac:dyDescent="0.25">
      <c r="H53" s="18"/>
      <c r="I53" s="18"/>
      <c r="J53" s="18"/>
      <c r="K53" s="18"/>
      <c r="L53" s="18"/>
      <c r="M53" s="18"/>
      <c r="N53" s="18"/>
      <c r="O53" s="18"/>
    </row>
    <row r="54" spans="1:15" ht="38.25" customHeight="1" x14ac:dyDescent="0.25">
      <c r="H54" s="18"/>
      <c r="I54" s="18"/>
      <c r="J54" s="18"/>
      <c r="K54" s="18"/>
      <c r="L54" s="18"/>
      <c r="M54" s="18"/>
      <c r="N54" s="18"/>
      <c r="O54" s="18"/>
    </row>
    <row r="55" spans="1:15" ht="38.25" customHeight="1" x14ac:dyDescent="0.25">
      <c r="H55" s="18"/>
      <c r="I55" s="18"/>
      <c r="J55" s="18"/>
      <c r="K55" s="18"/>
      <c r="L55" s="18"/>
      <c r="M55" s="18"/>
      <c r="N55" s="18"/>
      <c r="O55" s="18"/>
    </row>
    <row r="56" spans="1:15" ht="20.25" customHeight="1" x14ac:dyDescent="0.25">
      <c r="A56" s="72"/>
      <c r="B56" s="72"/>
      <c r="C56" s="72"/>
      <c r="D56" s="72"/>
      <c r="E56" s="72"/>
      <c r="F56" s="72"/>
      <c r="G56" s="72"/>
    </row>
    <row r="57" spans="1:15" ht="30" customHeight="1" x14ac:dyDescent="0.25">
      <c r="A57" s="229" t="s">
        <v>57</v>
      </c>
      <c r="B57" s="230"/>
      <c r="C57" s="230"/>
      <c r="D57" s="230"/>
      <c r="E57" s="230"/>
      <c r="F57" s="230"/>
      <c r="G57" s="230"/>
    </row>
    <row r="58" spans="1:15" ht="30" customHeight="1" x14ac:dyDescent="0.25">
      <c r="A58" s="231"/>
      <c r="B58" s="231"/>
      <c r="C58" s="231"/>
      <c r="D58" s="231"/>
      <c r="E58" s="231"/>
      <c r="F58" s="231"/>
      <c r="G58" s="229"/>
    </row>
    <row r="59" spans="1:15" ht="40.5" x14ac:dyDescent="0.25">
      <c r="A59" s="29" t="s">
        <v>15</v>
      </c>
      <c r="B59" s="73" t="s">
        <v>16</v>
      </c>
      <c r="C59" s="210" t="s">
        <v>17</v>
      </c>
      <c r="D59" s="210" t="s">
        <v>18</v>
      </c>
      <c r="E59" s="213"/>
      <c r="F59" s="214"/>
      <c r="G59" s="29" t="s">
        <v>19</v>
      </c>
    </row>
    <row r="60" spans="1:15" ht="20.25" x14ac:dyDescent="0.25">
      <c r="A60" s="53" t="s">
        <v>20</v>
      </c>
      <c r="B60" s="74" t="s">
        <v>21</v>
      </c>
      <c r="C60" s="211"/>
      <c r="D60" s="215"/>
      <c r="E60" s="216"/>
      <c r="F60" s="217"/>
      <c r="G60" s="53" t="s">
        <v>22</v>
      </c>
    </row>
    <row r="61" spans="1:15" ht="20.25" x14ac:dyDescent="0.25">
      <c r="A61" s="61"/>
      <c r="B61" s="63"/>
      <c r="C61" s="212"/>
      <c r="D61" s="41" t="s">
        <v>23</v>
      </c>
      <c r="E61" s="41" t="s">
        <v>24</v>
      </c>
      <c r="F61" s="41" t="s">
        <v>25</v>
      </c>
      <c r="G61" s="75"/>
    </row>
    <row r="62" spans="1:15" ht="30.75" customHeight="1" x14ac:dyDescent="0.25">
      <c r="A62" s="29"/>
      <c r="B62" s="26" t="s">
        <v>58</v>
      </c>
      <c r="C62" s="29"/>
      <c r="D62" s="29"/>
      <c r="E62" s="29"/>
      <c r="F62" s="29"/>
      <c r="G62" s="29"/>
    </row>
    <row r="63" spans="1:15" ht="52.5" customHeight="1" x14ac:dyDescent="0.25">
      <c r="A63" s="16" t="s">
        <v>59</v>
      </c>
      <c r="B63" s="27" t="s">
        <v>60</v>
      </c>
      <c r="C63" s="28">
        <v>165</v>
      </c>
      <c r="D63" s="29">
        <v>19</v>
      </c>
      <c r="E63" s="29">
        <v>21.2</v>
      </c>
      <c r="F63" s="29">
        <v>18.100000000000001</v>
      </c>
      <c r="G63" s="30">
        <f>D63*4+E63*9+F63*4</f>
        <v>339.19999999999993</v>
      </c>
    </row>
    <row r="64" spans="1:15" ht="38.25" customHeight="1" x14ac:dyDescent="0.25">
      <c r="A64" s="32">
        <v>692</v>
      </c>
      <c r="B64" s="36" t="s">
        <v>61</v>
      </c>
      <c r="C64" s="48">
        <v>200</v>
      </c>
      <c r="D64" s="29">
        <v>3.8</v>
      </c>
      <c r="E64" s="29">
        <v>3.2</v>
      </c>
      <c r="F64" s="29">
        <v>13.5</v>
      </c>
      <c r="G64" s="30">
        <f>D64*4+E64*9+F64*4</f>
        <v>98</v>
      </c>
    </row>
    <row r="65" spans="1:7" ht="38.25" customHeight="1" x14ac:dyDescent="0.25">
      <c r="A65" s="32" t="s">
        <v>31</v>
      </c>
      <c r="B65" s="35" t="s">
        <v>32</v>
      </c>
      <c r="C65" s="48">
        <v>20</v>
      </c>
      <c r="D65" s="29">
        <v>1.3</v>
      </c>
      <c r="E65" s="29">
        <v>0.34</v>
      </c>
      <c r="F65" s="29">
        <v>8.3000000000000007</v>
      </c>
      <c r="G65" s="30">
        <f>D65*4+E65*9+F65*4</f>
        <v>41.46</v>
      </c>
    </row>
    <row r="66" spans="1:7" ht="38.25" customHeight="1" x14ac:dyDescent="0.25">
      <c r="A66" s="36" t="s">
        <v>31</v>
      </c>
      <c r="B66" s="76" t="s">
        <v>62</v>
      </c>
      <c r="C66" s="33">
        <v>200</v>
      </c>
      <c r="D66" s="34">
        <v>1</v>
      </c>
      <c r="E66" s="34">
        <v>0.2</v>
      </c>
      <c r="F66" s="34">
        <v>20.8</v>
      </c>
      <c r="G66" s="39">
        <f>D66*4+E66*9+F66*4</f>
        <v>89</v>
      </c>
    </row>
    <row r="67" spans="1:7" ht="6" customHeight="1" x14ac:dyDescent="0.25">
      <c r="A67" s="32"/>
      <c r="B67" s="32"/>
      <c r="C67" s="77"/>
      <c r="D67" s="29"/>
      <c r="E67" s="29"/>
      <c r="F67" s="29"/>
      <c r="G67" s="30"/>
    </row>
    <row r="68" spans="1:7" ht="38.25" customHeight="1" x14ac:dyDescent="0.25">
      <c r="A68" s="42"/>
      <c r="B68" s="43" t="s">
        <v>35</v>
      </c>
      <c r="C68" s="78">
        <v>575</v>
      </c>
      <c r="D68" s="44">
        <f>SUM(D63:D67)</f>
        <v>25.1</v>
      </c>
      <c r="E68" s="44">
        <f>SUM(E63:E67)</f>
        <v>24.939999999999998</v>
      </c>
      <c r="F68" s="44">
        <f>SUM(F63:F67)</f>
        <v>60.7</v>
      </c>
      <c r="G68" s="79">
        <f>SUM(G63:G67)</f>
        <v>567.65999999999985</v>
      </c>
    </row>
    <row r="69" spans="1:7" ht="38.25" customHeight="1" x14ac:dyDescent="0.25">
      <c r="A69" s="21"/>
      <c r="B69" s="26" t="s">
        <v>63</v>
      </c>
      <c r="C69" s="80"/>
      <c r="D69" s="46"/>
      <c r="E69" s="46"/>
      <c r="F69" s="46"/>
      <c r="G69" s="81"/>
    </row>
    <row r="70" spans="1:7" ht="50.25" customHeight="1" x14ac:dyDescent="0.25">
      <c r="A70" s="16" t="s">
        <v>59</v>
      </c>
      <c r="B70" s="27" t="s">
        <v>60</v>
      </c>
      <c r="C70" s="28">
        <v>200</v>
      </c>
      <c r="D70" s="29">
        <v>23</v>
      </c>
      <c r="E70" s="29">
        <v>25.7</v>
      </c>
      <c r="F70" s="29">
        <v>22</v>
      </c>
      <c r="G70" s="30">
        <f>D70*4+E70*9+F70*4</f>
        <v>411.29999999999995</v>
      </c>
    </row>
    <row r="71" spans="1:7" ht="38.25" customHeight="1" x14ac:dyDescent="0.25">
      <c r="A71" s="32">
        <v>692</v>
      </c>
      <c r="B71" s="36" t="s">
        <v>61</v>
      </c>
      <c r="C71" s="48">
        <v>200</v>
      </c>
      <c r="D71" s="29">
        <v>3.8</v>
      </c>
      <c r="E71" s="29">
        <v>3.2</v>
      </c>
      <c r="F71" s="29">
        <v>13.5</v>
      </c>
      <c r="G71" s="30">
        <f>D71*4+E71*9+F71*4</f>
        <v>98</v>
      </c>
    </row>
    <row r="72" spans="1:7" ht="38.25" customHeight="1" x14ac:dyDescent="0.25">
      <c r="A72" s="32" t="s">
        <v>31</v>
      </c>
      <c r="B72" s="35" t="s">
        <v>32</v>
      </c>
      <c r="C72" s="48">
        <v>20</v>
      </c>
      <c r="D72" s="29">
        <v>1.3</v>
      </c>
      <c r="E72" s="29">
        <v>0.34</v>
      </c>
      <c r="F72" s="29">
        <v>8.3000000000000007</v>
      </c>
      <c r="G72" s="30">
        <f>D72*4+E72*9+F72*4</f>
        <v>41.46</v>
      </c>
    </row>
    <row r="73" spans="1:7" ht="38.25" customHeight="1" x14ac:dyDescent="0.25">
      <c r="A73" s="36" t="s">
        <v>31</v>
      </c>
      <c r="B73" s="76" t="s">
        <v>62</v>
      </c>
      <c r="C73" s="33">
        <v>200</v>
      </c>
      <c r="D73" s="34">
        <v>1</v>
      </c>
      <c r="E73" s="34">
        <v>0.2</v>
      </c>
      <c r="F73" s="34">
        <v>20.8</v>
      </c>
      <c r="G73" s="39">
        <f>D73*4+E73*9+F73*4</f>
        <v>89</v>
      </c>
    </row>
    <row r="74" spans="1:7" ht="38.25" customHeight="1" x14ac:dyDescent="0.25">
      <c r="A74" s="49"/>
      <c r="B74" s="50" t="s">
        <v>35</v>
      </c>
      <c r="C74" s="64">
        <v>620</v>
      </c>
      <c r="D74" s="51">
        <f>SUM(D70:D73)</f>
        <v>29.1</v>
      </c>
      <c r="E74" s="51">
        <f>SUM(E70:E73)</f>
        <v>29.439999999999998</v>
      </c>
      <c r="F74" s="51">
        <f>SUM(F70:F73)</f>
        <v>64.599999999999994</v>
      </c>
      <c r="G74" s="82">
        <f>SUM(G70:G73)</f>
        <v>639.76</v>
      </c>
    </row>
    <row r="75" spans="1:7" ht="38.25" customHeight="1" x14ac:dyDescent="0.25">
      <c r="A75" s="19"/>
      <c r="B75" s="26" t="s">
        <v>39</v>
      </c>
      <c r="C75" s="53"/>
      <c r="D75" s="53"/>
      <c r="E75" s="53"/>
      <c r="F75" s="53"/>
      <c r="G75" s="53"/>
    </row>
    <row r="76" spans="1:7" ht="38.25" customHeight="1" x14ac:dyDescent="0.25">
      <c r="A76" s="36">
        <v>148</v>
      </c>
      <c r="B76" s="27" t="s">
        <v>64</v>
      </c>
      <c r="C76" s="33" t="s">
        <v>29</v>
      </c>
      <c r="D76" s="29">
        <v>2.58</v>
      </c>
      <c r="E76" s="29">
        <v>5.16</v>
      </c>
      <c r="F76" s="29">
        <v>12.7</v>
      </c>
      <c r="G76" s="30">
        <f t="shared" ref="G76:G82" si="0">D76*4+E76*9+F76*4</f>
        <v>107.56</v>
      </c>
    </row>
    <row r="77" spans="1:7" ht="38.25" customHeight="1" x14ac:dyDescent="0.25">
      <c r="A77" s="16">
        <v>377</v>
      </c>
      <c r="B77" s="27" t="s">
        <v>65</v>
      </c>
      <c r="C77" s="33">
        <v>100</v>
      </c>
      <c r="D77" s="29">
        <v>19.399999999999999</v>
      </c>
      <c r="E77" s="29">
        <v>11.3</v>
      </c>
      <c r="F77" s="29">
        <v>27.5</v>
      </c>
      <c r="G77" s="30">
        <f t="shared" si="0"/>
        <v>289.3</v>
      </c>
    </row>
    <row r="78" spans="1:7" ht="38.25" customHeight="1" x14ac:dyDescent="0.25">
      <c r="A78" s="36">
        <v>259</v>
      </c>
      <c r="B78" s="83" t="s">
        <v>66</v>
      </c>
      <c r="C78" s="57">
        <v>150</v>
      </c>
      <c r="D78" s="29">
        <v>3.15</v>
      </c>
      <c r="E78" s="29">
        <v>15</v>
      </c>
      <c r="F78" s="29">
        <v>10.8</v>
      </c>
      <c r="G78" s="30">
        <f t="shared" si="0"/>
        <v>190.8</v>
      </c>
    </row>
    <row r="79" spans="1:7" ht="49.5" customHeight="1" x14ac:dyDescent="0.25">
      <c r="A79" s="55" t="s">
        <v>67</v>
      </c>
      <c r="B79" s="56" t="s">
        <v>68</v>
      </c>
      <c r="C79" s="57">
        <v>30</v>
      </c>
      <c r="D79" s="29">
        <v>0.8</v>
      </c>
      <c r="E79" s="29">
        <v>1.6</v>
      </c>
      <c r="F79" s="29">
        <v>3.56</v>
      </c>
      <c r="G79" s="30">
        <f t="shared" si="0"/>
        <v>31.840000000000003</v>
      </c>
    </row>
    <row r="80" spans="1:7" ht="38.25" customHeight="1" x14ac:dyDescent="0.25">
      <c r="A80" s="36">
        <v>700</v>
      </c>
      <c r="B80" s="27" t="s">
        <v>69</v>
      </c>
      <c r="C80" s="33" t="s">
        <v>47</v>
      </c>
      <c r="D80" s="29">
        <v>0.1</v>
      </c>
      <c r="E80" s="29">
        <v>0</v>
      </c>
      <c r="F80" s="29">
        <v>21.2</v>
      </c>
      <c r="G80" s="30">
        <f t="shared" si="0"/>
        <v>85.2</v>
      </c>
    </row>
    <row r="81" spans="1:8" ht="38.25" customHeight="1" x14ac:dyDescent="0.25">
      <c r="A81" s="32" t="s">
        <v>31</v>
      </c>
      <c r="B81" s="35" t="s">
        <v>32</v>
      </c>
      <c r="C81" s="48">
        <v>20</v>
      </c>
      <c r="D81" s="29">
        <v>1.3</v>
      </c>
      <c r="E81" s="29">
        <v>0.34</v>
      </c>
      <c r="F81" s="29">
        <v>8.3000000000000007</v>
      </c>
      <c r="G81" s="30">
        <f t="shared" si="0"/>
        <v>41.46</v>
      </c>
      <c r="H81" s="84"/>
    </row>
    <row r="82" spans="1:8" ht="38.25" customHeight="1" x14ac:dyDescent="0.25">
      <c r="A82" s="54" t="s">
        <v>31</v>
      </c>
      <c r="B82" s="36" t="s">
        <v>48</v>
      </c>
      <c r="C82" s="33">
        <v>48</v>
      </c>
      <c r="D82" s="29">
        <v>3.02</v>
      </c>
      <c r="E82" s="29">
        <v>0.82</v>
      </c>
      <c r="F82" s="29">
        <v>19.920000000000002</v>
      </c>
      <c r="G82" s="30">
        <f t="shared" si="0"/>
        <v>99.140000000000015</v>
      </c>
      <c r="H82" s="84"/>
    </row>
    <row r="83" spans="1:8" ht="38.25" customHeight="1" x14ac:dyDescent="0.25">
      <c r="A83" s="59"/>
      <c r="B83" s="60" t="s">
        <v>35</v>
      </c>
      <c r="C83" s="44">
        <v>788</v>
      </c>
      <c r="D83" s="44">
        <f>SUM(D76:D82)</f>
        <v>30.349999999999998</v>
      </c>
      <c r="E83" s="44">
        <f>SUM(E76:E82)</f>
        <v>34.220000000000006</v>
      </c>
      <c r="F83" s="44">
        <f>SUM(F76:F82)</f>
        <v>103.98</v>
      </c>
      <c r="G83" s="45">
        <f>SUM(G76:G82)</f>
        <v>845.30000000000018</v>
      </c>
    </row>
    <row r="84" spans="1:8" ht="38.25" customHeight="1" x14ac:dyDescent="0.25">
      <c r="A84" s="34"/>
      <c r="B84" s="26" t="s">
        <v>49</v>
      </c>
      <c r="C84" s="85"/>
      <c r="D84" s="86"/>
      <c r="E84" s="86"/>
      <c r="F84" s="86"/>
      <c r="G84" s="47"/>
    </row>
    <row r="85" spans="1:8" ht="38.25" customHeight="1" x14ac:dyDescent="0.25">
      <c r="A85" s="36">
        <v>148</v>
      </c>
      <c r="B85" s="27" t="s">
        <v>64</v>
      </c>
      <c r="C85" s="33" t="s">
        <v>70</v>
      </c>
      <c r="D85" s="29">
        <v>3.18</v>
      </c>
      <c r="E85" s="29">
        <v>6.36</v>
      </c>
      <c r="F85" s="29">
        <v>15.6</v>
      </c>
      <c r="G85" s="30">
        <f t="shared" ref="G85:G91" si="1">D85*4+E85*9+F85*4</f>
        <v>132.36000000000001</v>
      </c>
    </row>
    <row r="86" spans="1:8" ht="38.25" customHeight="1" x14ac:dyDescent="0.25">
      <c r="A86" s="16">
        <v>377</v>
      </c>
      <c r="B86" s="27" t="s">
        <v>65</v>
      </c>
      <c r="C86" s="33">
        <v>110</v>
      </c>
      <c r="D86" s="29">
        <v>21.3</v>
      </c>
      <c r="E86" s="29">
        <v>12.4</v>
      </c>
      <c r="F86" s="29">
        <v>30.25</v>
      </c>
      <c r="G86" s="30">
        <f t="shared" si="1"/>
        <v>317.8</v>
      </c>
    </row>
    <row r="87" spans="1:8" ht="38.25" customHeight="1" x14ac:dyDescent="0.25">
      <c r="A87" s="36">
        <v>259</v>
      </c>
      <c r="B87" s="83" t="s">
        <v>66</v>
      </c>
      <c r="C87" s="57">
        <v>180</v>
      </c>
      <c r="D87" s="29">
        <v>3.78</v>
      </c>
      <c r="E87" s="29">
        <v>18</v>
      </c>
      <c r="F87" s="29">
        <v>13</v>
      </c>
      <c r="G87" s="30">
        <f t="shared" si="1"/>
        <v>229.12</v>
      </c>
    </row>
    <row r="88" spans="1:8" ht="56.25" customHeight="1" x14ac:dyDescent="0.25">
      <c r="A88" s="55" t="s">
        <v>67</v>
      </c>
      <c r="B88" s="56" t="s">
        <v>68</v>
      </c>
      <c r="C88" s="57">
        <v>30</v>
      </c>
      <c r="D88" s="29">
        <v>0.8</v>
      </c>
      <c r="E88" s="29">
        <v>1.6</v>
      </c>
      <c r="F88" s="29">
        <v>3.56</v>
      </c>
      <c r="G88" s="30">
        <f t="shared" si="1"/>
        <v>31.840000000000003</v>
      </c>
    </row>
    <row r="89" spans="1:8" ht="38.25" customHeight="1" x14ac:dyDescent="0.25">
      <c r="A89" s="36">
        <v>700</v>
      </c>
      <c r="B89" s="27" t="s">
        <v>69</v>
      </c>
      <c r="C89" s="33" t="s">
        <v>53</v>
      </c>
      <c r="D89" s="29">
        <v>0.1</v>
      </c>
      <c r="E89" s="29">
        <v>0</v>
      </c>
      <c r="F89" s="29">
        <v>21.2</v>
      </c>
      <c r="G89" s="30">
        <f t="shared" si="1"/>
        <v>85.2</v>
      </c>
    </row>
    <row r="90" spans="1:8" ht="38.25" customHeight="1" x14ac:dyDescent="0.25">
      <c r="A90" s="40" t="s">
        <v>31</v>
      </c>
      <c r="B90" s="36" t="s">
        <v>32</v>
      </c>
      <c r="C90" s="48">
        <v>40</v>
      </c>
      <c r="D90" s="29">
        <v>2.6</v>
      </c>
      <c r="E90" s="29">
        <v>0.6</v>
      </c>
      <c r="F90" s="29">
        <v>16.600000000000001</v>
      </c>
      <c r="G90" s="30">
        <f t="shared" si="1"/>
        <v>82.2</v>
      </c>
    </row>
    <row r="91" spans="1:8" ht="38.25" customHeight="1" x14ac:dyDescent="0.25">
      <c r="A91" s="40" t="s">
        <v>31</v>
      </c>
      <c r="B91" s="32" t="s">
        <v>48</v>
      </c>
      <c r="C91" s="48">
        <v>40</v>
      </c>
      <c r="D91" s="29">
        <v>2.6</v>
      </c>
      <c r="E91" s="29">
        <v>0.6</v>
      </c>
      <c r="F91" s="29">
        <v>16.600000000000001</v>
      </c>
      <c r="G91" s="30">
        <f t="shared" si="1"/>
        <v>82.2</v>
      </c>
    </row>
    <row r="92" spans="1:8" ht="38.25" customHeight="1" x14ac:dyDescent="0.25">
      <c r="A92" s="87"/>
      <c r="B92" s="50" t="s">
        <v>35</v>
      </c>
      <c r="C92" s="51">
        <v>855</v>
      </c>
      <c r="D92" s="51">
        <f>SUM(D85:D91)</f>
        <v>34.360000000000007</v>
      </c>
      <c r="E92" s="51">
        <f>SUM(E85:E91)</f>
        <v>39.560000000000009</v>
      </c>
      <c r="F92" s="51">
        <f>SUM(F85:F91)</f>
        <v>116.81</v>
      </c>
      <c r="G92" s="52">
        <f>SUM(G85:G91)</f>
        <v>960.72000000000014</v>
      </c>
    </row>
    <row r="93" spans="1:8" ht="1.5" hidden="1" customHeight="1" x14ac:dyDescent="0.25">
      <c r="A93" s="61"/>
      <c r="B93" s="88"/>
      <c r="C93" s="41"/>
      <c r="D93" s="41"/>
      <c r="E93" s="41"/>
      <c r="F93" s="41"/>
      <c r="G93" s="61"/>
    </row>
    <row r="94" spans="1:8" ht="38.25" hidden="1" customHeight="1" x14ac:dyDescent="0.25">
      <c r="A94" s="61"/>
      <c r="B94" s="88"/>
      <c r="C94" s="41"/>
      <c r="D94" s="41"/>
      <c r="E94" s="41"/>
      <c r="F94" s="41"/>
      <c r="G94" s="61"/>
    </row>
    <row r="95" spans="1:8" ht="38.25" customHeight="1" x14ac:dyDescent="0.25">
      <c r="A95" s="67"/>
      <c r="B95" s="89" t="s">
        <v>54</v>
      </c>
      <c r="C95" s="68" t="s">
        <v>55</v>
      </c>
      <c r="D95" s="68">
        <f>D83+D68</f>
        <v>55.45</v>
      </c>
      <c r="E95" s="68">
        <f>E83+E68</f>
        <v>59.160000000000004</v>
      </c>
      <c r="F95" s="68">
        <f>F83+F68</f>
        <v>164.68</v>
      </c>
      <c r="G95" s="68">
        <f>G83+G68</f>
        <v>1412.96</v>
      </c>
    </row>
    <row r="96" spans="1:8" ht="38.25" customHeight="1" x14ac:dyDescent="0.3">
      <c r="A96" s="90"/>
      <c r="B96" s="91" t="s">
        <v>56</v>
      </c>
      <c r="C96" s="92" t="s">
        <v>55</v>
      </c>
      <c r="D96" s="64">
        <f>D92+D74</f>
        <v>63.460000000000008</v>
      </c>
      <c r="E96" s="93">
        <f>E92+E74</f>
        <v>69</v>
      </c>
      <c r="F96" s="93">
        <f>F92+F74</f>
        <v>181.41</v>
      </c>
      <c r="G96" s="93">
        <f>G92+G74</f>
        <v>1600.48</v>
      </c>
    </row>
    <row r="97" spans="1:9" ht="28.5" customHeight="1" x14ac:dyDescent="0.25">
      <c r="A97" s="18"/>
      <c r="B97" s="94"/>
      <c r="C97" s="18"/>
      <c r="D97" s="18"/>
      <c r="E97" s="18"/>
      <c r="F97" s="18"/>
      <c r="G97" s="18"/>
      <c r="H97" s="18"/>
      <c r="I97" s="18"/>
    </row>
  </sheetData>
  <mergeCells count="6">
    <mergeCell ref="C59:C61"/>
    <mergeCell ref="D59:F60"/>
    <mergeCell ref="C3:C5"/>
    <mergeCell ref="D3:F4"/>
    <mergeCell ref="A1:G2"/>
    <mergeCell ref="A57:G58"/>
  </mergeCells>
  <pageMargins left="0.82677161693572998" right="0.15748031437397" top="0.74803149700164795" bottom="0.74803149700164795" header="0.70866137742996205" footer="0.31496062874794001"/>
  <pageSetup paperSize="9" scale="48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90"/>
  <sheetViews>
    <sheetView workbookViewId="0"/>
  </sheetViews>
  <sheetFormatPr defaultColWidth="9" defaultRowHeight="18" x14ac:dyDescent="0.25"/>
  <cols>
    <col min="1" max="1" width="15.42578125" style="13" customWidth="1"/>
    <col min="2" max="2" width="78.5703125" style="13" customWidth="1"/>
    <col min="3" max="3" width="18.7109375" style="13" customWidth="1"/>
    <col min="4" max="4" width="16.7109375" style="13" customWidth="1"/>
    <col min="5" max="5" width="17.28515625" style="13" customWidth="1"/>
    <col min="6" max="6" width="17.42578125" style="13" customWidth="1"/>
    <col min="7" max="8" width="24.5703125" style="13" customWidth="1"/>
    <col min="9" max="9" width="23.5703125" style="13" customWidth="1"/>
    <col min="10" max="10" width="76.140625" style="13" customWidth="1"/>
    <col min="11" max="11" width="18.7109375" style="13" customWidth="1"/>
    <col min="12" max="12" width="16.5703125" style="13" customWidth="1"/>
    <col min="13" max="13" width="17.7109375" style="13" customWidth="1"/>
    <col min="14" max="14" width="17" style="13" customWidth="1"/>
    <col min="15" max="15" width="25.28515625" style="13" customWidth="1"/>
    <col min="16" max="16" width="13.85546875" style="13" customWidth="1"/>
    <col min="17" max="17" width="1.42578125" style="13" customWidth="1"/>
    <col min="18" max="18" width="9" style="13" customWidth="1"/>
    <col min="19" max="16384" width="9" style="13"/>
  </cols>
  <sheetData>
    <row r="1" spans="1:16" ht="21" customHeight="1" x14ac:dyDescent="0.25">
      <c r="A1" s="235" t="s">
        <v>71</v>
      </c>
      <c r="B1" s="236"/>
      <c r="C1" s="236"/>
      <c r="D1" s="236"/>
      <c r="E1" s="236"/>
      <c r="F1" s="236"/>
      <c r="G1" s="236"/>
      <c r="H1" s="95"/>
    </row>
    <row r="2" spans="1:16" ht="30" customHeight="1" x14ac:dyDescent="0.25">
      <c r="A2" s="237"/>
      <c r="B2" s="237"/>
      <c r="C2" s="237"/>
      <c r="D2" s="237"/>
      <c r="E2" s="237"/>
      <c r="F2" s="237"/>
      <c r="G2" s="235"/>
      <c r="H2" s="95"/>
    </row>
    <row r="3" spans="1:16" ht="41.25" customHeight="1" x14ac:dyDescent="0.25">
      <c r="A3" s="29" t="s">
        <v>15</v>
      </c>
      <c r="B3" s="73" t="s">
        <v>16</v>
      </c>
      <c r="C3" s="210" t="s">
        <v>17</v>
      </c>
      <c r="D3" s="238" t="s">
        <v>18</v>
      </c>
      <c r="E3" s="213"/>
      <c r="F3" s="239"/>
      <c r="G3" s="29" t="s">
        <v>19</v>
      </c>
      <c r="H3" s="96"/>
      <c r="I3" s="25"/>
      <c r="J3" s="25"/>
      <c r="K3" s="25"/>
      <c r="L3" s="25"/>
      <c r="M3" s="25"/>
      <c r="N3" s="25"/>
      <c r="O3" s="25"/>
      <c r="P3" s="25"/>
    </row>
    <row r="4" spans="1:16" ht="27.75" customHeight="1" x14ac:dyDescent="0.25">
      <c r="A4" s="53" t="s">
        <v>20</v>
      </c>
      <c r="B4" s="74" t="s">
        <v>21</v>
      </c>
      <c r="C4" s="211"/>
      <c r="D4" s="215"/>
      <c r="E4" s="216"/>
      <c r="F4" s="240"/>
      <c r="G4" s="53" t="s">
        <v>22</v>
      </c>
      <c r="H4" s="96"/>
      <c r="I4" s="25"/>
      <c r="J4" s="25"/>
      <c r="K4" s="25"/>
      <c r="L4" s="31"/>
      <c r="M4" s="25"/>
      <c r="N4" s="25"/>
      <c r="O4" s="25"/>
      <c r="P4" s="25"/>
    </row>
    <row r="5" spans="1:16" ht="24.95" customHeight="1" x14ac:dyDescent="0.25">
      <c r="A5" s="61"/>
      <c r="B5" s="97"/>
      <c r="C5" s="212"/>
      <c r="D5" s="41" t="s">
        <v>23</v>
      </c>
      <c r="E5" s="41" t="s">
        <v>24</v>
      </c>
      <c r="F5" s="98" t="s">
        <v>25</v>
      </c>
      <c r="G5" s="99"/>
      <c r="H5" s="100"/>
      <c r="I5" s="25"/>
      <c r="J5" s="25"/>
      <c r="K5" s="25"/>
      <c r="L5" s="25"/>
      <c r="M5" s="25"/>
      <c r="N5" s="25"/>
      <c r="O5" s="25"/>
      <c r="P5" s="25"/>
    </row>
    <row r="6" spans="1:16" ht="38.25" customHeight="1" x14ac:dyDescent="0.25">
      <c r="A6" s="29"/>
      <c r="B6" s="26" t="s">
        <v>26</v>
      </c>
      <c r="C6" s="29"/>
      <c r="D6" s="29"/>
      <c r="E6" s="29"/>
      <c r="F6" s="101"/>
      <c r="G6" s="29"/>
      <c r="H6" s="96"/>
      <c r="I6" s="25"/>
      <c r="J6" s="25"/>
      <c r="K6" s="25"/>
      <c r="L6" s="25"/>
      <c r="M6" s="25"/>
      <c r="N6" s="25"/>
      <c r="O6" s="25"/>
      <c r="P6" s="25"/>
    </row>
    <row r="7" spans="1:16" ht="38.25" customHeight="1" x14ac:dyDescent="0.25">
      <c r="A7" s="36">
        <v>1</v>
      </c>
      <c r="B7" s="102" t="s">
        <v>72</v>
      </c>
      <c r="C7" s="103" t="s">
        <v>73</v>
      </c>
      <c r="D7" s="38">
        <v>3.5</v>
      </c>
      <c r="E7" s="38">
        <v>2.9</v>
      </c>
      <c r="F7" s="104">
        <v>7.7</v>
      </c>
      <c r="G7" s="30">
        <f>D7*4+E7*9+F7*4</f>
        <v>70.899999999999991</v>
      </c>
      <c r="H7" s="105"/>
      <c r="I7" s="25"/>
      <c r="J7" s="25"/>
      <c r="K7" s="25"/>
      <c r="L7" s="25"/>
      <c r="M7" s="25"/>
      <c r="N7" s="25"/>
      <c r="O7" s="25"/>
      <c r="P7" s="25"/>
    </row>
    <row r="8" spans="1:16" ht="54" customHeight="1" x14ac:dyDescent="0.25">
      <c r="A8" s="36">
        <v>302</v>
      </c>
      <c r="B8" s="76" t="s">
        <v>74</v>
      </c>
      <c r="C8" s="103" t="s">
        <v>41</v>
      </c>
      <c r="D8" s="106">
        <v>7.4</v>
      </c>
      <c r="E8" s="106">
        <v>4.4000000000000004</v>
      </c>
      <c r="F8" s="107">
        <v>24</v>
      </c>
      <c r="G8" s="108">
        <f>D8*4+E8*9+F8*4</f>
        <v>165.2</v>
      </c>
      <c r="H8" s="109"/>
      <c r="I8" s="25"/>
      <c r="J8" s="25"/>
      <c r="K8" s="25"/>
      <c r="L8" s="25"/>
      <c r="M8" s="25"/>
      <c r="N8" s="25"/>
      <c r="O8" s="25"/>
      <c r="P8" s="25"/>
    </row>
    <row r="9" spans="1:16" ht="53.25" customHeight="1" x14ac:dyDescent="0.25">
      <c r="A9" s="32" t="s">
        <v>75</v>
      </c>
      <c r="B9" s="36" t="s">
        <v>76</v>
      </c>
      <c r="C9" s="48">
        <v>200</v>
      </c>
      <c r="D9" s="29">
        <v>1.4</v>
      </c>
      <c r="E9" s="29">
        <v>1.6</v>
      </c>
      <c r="F9" s="101">
        <v>16.399999999999999</v>
      </c>
      <c r="G9" s="30">
        <v>85.6</v>
      </c>
      <c r="H9" s="105"/>
      <c r="I9" s="25"/>
      <c r="J9" s="110"/>
      <c r="K9" s="25"/>
      <c r="L9" s="25"/>
      <c r="M9" s="25"/>
      <c r="N9" s="25"/>
      <c r="O9" s="25"/>
      <c r="P9" s="25"/>
    </row>
    <row r="10" spans="1:16" ht="38.25" customHeight="1" x14ac:dyDescent="0.25">
      <c r="A10" s="40" t="s">
        <v>31</v>
      </c>
      <c r="B10" s="36" t="s">
        <v>32</v>
      </c>
      <c r="C10" s="33">
        <v>20</v>
      </c>
      <c r="D10" s="29">
        <v>1.3</v>
      </c>
      <c r="E10" s="29">
        <v>0.34</v>
      </c>
      <c r="F10" s="101">
        <v>8.3000000000000007</v>
      </c>
      <c r="G10" s="30">
        <f>D10*4+E10*9+F10*4</f>
        <v>41.46</v>
      </c>
      <c r="H10" s="105"/>
      <c r="I10" s="25"/>
      <c r="J10" s="25"/>
      <c r="K10" s="25"/>
      <c r="L10" s="25"/>
      <c r="M10" s="25"/>
      <c r="N10" s="25"/>
      <c r="O10" s="25"/>
      <c r="P10" s="25"/>
    </row>
    <row r="11" spans="1:16" ht="38.25" customHeight="1" x14ac:dyDescent="0.25">
      <c r="A11" s="36" t="s">
        <v>31</v>
      </c>
      <c r="B11" s="36" t="s">
        <v>33</v>
      </c>
      <c r="C11" s="37" t="s">
        <v>34</v>
      </c>
      <c r="D11" s="38">
        <v>0.4</v>
      </c>
      <c r="E11" s="38">
        <v>0.4</v>
      </c>
      <c r="F11" s="104">
        <v>9.8000000000000007</v>
      </c>
      <c r="G11" s="39">
        <f>D11*4+E11*9+F11*4</f>
        <v>44.400000000000006</v>
      </c>
      <c r="H11" s="105"/>
      <c r="I11" s="25"/>
      <c r="J11" s="25"/>
      <c r="K11" s="25"/>
      <c r="L11" s="25"/>
      <c r="M11" s="25"/>
      <c r="N11" s="25"/>
      <c r="O11" s="25"/>
      <c r="P11" s="25"/>
    </row>
    <row r="12" spans="1:16" ht="33" customHeight="1" x14ac:dyDescent="0.25">
      <c r="A12" s="111"/>
      <c r="B12" s="112" t="s">
        <v>35</v>
      </c>
      <c r="C12" s="113">
        <v>553</v>
      </c>
      <c r="D12" s="113">
        <f>SUM(D7:D11)</f>
        <v>14.000000000000002</v>
      </c>
      <c r="E12" s="113">
        <f>SUM(E7:E11)</f>
        <v>9.64</v>
      </c>
      <c r="F12" s="114">
        <f>SUM(F7:F11)</f>
        <v>66.199999999999989</v>
      </c>
      <c r="G12" s="115">
        <f>SUM(G7:G11)</f>
        <v>407.55999999999995</v>
      </c>
      <c r="H12" s="116"/>
      <c r="I12" s="25"/>
      <c r="J12" s="25"/>
      <c r="K12" s="25"/>
      <c r="L12" s="25"/>
      <c r="M12" s="25"/>
      <c r="N12" s="25"/>
      <c r="O12" s="25"/>
      <c r="P12" s="25"/>
    </row>
    <row r="13" spans="1:16" ht="38.25" customHeight="1" x14ac:dyDescent="0.25">
      <c r="A13" s="117"/>
      <c r="B13" s="85" t="s">
        <v>77</v>
      </c>
      <c r="C13" s="85"/>
      <c r="D13" s="86"/>
      <c r="E13" s="86"/>
      <c r="F13" s="118"/>
      <c r="G13" s="47"/>
      <c r="H13" s="116"/>
      <c r="I13" s="25"/>
      <c r="J13" s="25"/>
      <c r="K13" s="25"/>
      <c r="L13" s="25"/>
      <c r="M13" s="25"/>
      <c r="N13" s="25"/>
      <c r="O13" s="25"/>
      <c r="P13" s="25"/>
    </row>
    <row r="14" spans="1:16" ht="38.25" customHeight="1" x14ac:dyDescent="0.25">
      <c r="A14" s="36">
        <v>1</v>
      </c>
      <c r="B14" s="102" t="s">
        <v>72</v>
      </c>
      <c r="C14" s="103" t="s">
        <v>73</v>
      </c>
      <c r="D14" s="38">
        <v>3.5</v>
      </c>
      <c r="E14" s="38">
        <v>2.9</v>
      </c>
      <c r="F14" s="104">
        <v>7.7</v>
      </c>
      <c r="G14" s="30">
        <f>D14*4+E14*9+F14*4</f>
        <v>70.899999999999991</v>
      </c>
      <c r="H14" s="105"/>
      <c r="I14" s="25"/>
      <c r="J14" s="25"/>
      <c r="K14" s="25"/>
      <c r="L14" s="25"/>
      <c r="M14" s="25"/>
      <c r="N14" s="25"/>
      <c r="O14" s="25"/>
      <c r="P14" s="25"/>
    </row>
    <row r="15" spans="1:16" ht="52.5" customHeight="1" x14ac:dyDescent="0.25">
      <c r="A15" s="36">
        <v>302</v>
      </c>
      <c r="B15" s="76" t="s">
        <v>74</v>
      </c>
      <c r="C15" s="103" t="s">
        <v>70</v>
      </c>
      <c r="D15" s="106">
        <v>10</v>
      </c>
      <c r="E15" s="106">
        <v>6.1</v>
      </c>
      <c r="F15" s="107">
        <v>31.6</v>
      </c>
      <c r="G15" s="108">
        <f>D15*4+E15*9+F15*4</f>
        <v>221.3</v>
      </c>
      <c r="H15" s="109"/>
      <c r="I15" s="25"/>
      <c r="J15" s="25"/>
      <c r="K15" s="25"/>
      <c r="L15" s="25"/>
      <c r="M15" s="25"/>
      <c r="N15" s="25"/>
      <c r="O15" s="25"/>
      <c r="P15" s="25"/>
    </row>
    <row r="16" spans="1:16" ht="48" customHeight="1" x14ac:dyDescent="0.25">
      <c r="A16" s="32" t="s">
        <v>75</v>
      </c>
      <c r="B16" s="36" t="s">
        <v>76</v>
      </c>
      <c r="C16" s="48">
        <v>200</v>
      </c>
      <c r="D16" s="29">
        <v>1.4</v>
      </c>
      <c r="E16" s="29">
        <v>1.6</v>
      </c>
      <c r="F16" s="101">
        <v>16.399999999999999</v>
      </c>
      <c r="G16" s="30">
        <v>85.6</v>
      </c>
      <c r="H16" s="105"/>
      <c r="I16" s="25"/>
      <c r="J16" s="25"/>
      <c r="K16" s="25"/>
      <c r="L16" s="25"/>
      <c r="M16" s="25"/>
      <c r="N16" s="25"/>
      <c r="O16" s="25"/>
      <c r="P16" s="25"/>
    </row>
    <row r="17" spans="1:16" ht="38.25" customHeight="1" x14ac:dyDescent="0.25">
      <c r="A17" s="40" t="s">
        <v>31</v>
      </c>
      <c r="B17" s="36" t="s">
        <v>32</v>
      </c>
      <c r="C17" s="33">
        <v>72</v>
      </c>
      <c r="D17" s="29">
        <v>4.5</v>
      </c>
      <c r="E17" s="29">
        <v>1.2</v>
      </c>
      <c r="F17" s="29">
        <v>30</v>
      </c>
      <c r="G17" s="30">
        <f>D17*4+E17*9+F17*4</f>
        <v>148.80000000000001</v>
      </c>
      <c r="H17" s="105"/>
      <c r="I17" s="25"/>
      <c r="J17" s="25"/>
      <c r="K17" s="25"/>
      <c r="L17" s="25"/>
      <c r="M17" s="25"/>
      <c r="N17" s="25"/>
      <c r="O17" s="25"/>
      <c r="P17" s="25"/>
    </row>
    <row r="18" spans="1:16" ht="38.25" customHeight="1" x14ac:dyDescent="0.25">
      <c r="A18" s="36" t="s">
        <v>31</v>
      </c>
      <c r="B18" s="36" t="s">
        <v>33</v>
      </c>
      <c r="C18" s="37" t="s">
        <v>34</v>
      </c>
      <c r="D18" s="38">
        <v>0.4</v>
      </c>
      <c r="E18" s="38">
        <v>0.4</v>
      </c>
      <c r="F18" s="104">
        <v>9.8000000000000007</v>
      </c>
      <c r="G18" s="39">
        <f>D18*4+E18*9+F18*4</f>
        <v>44.400000000000006</v>
      </c>
      <c r="H18" s="105"/>
      <c r="I18" s="25"/>
      <c r="J18" s="25"/>
      <c r="K18" s="25"/>
      <c r="L18" s="25"/>
      <c r="M18" s="25"/>
      <c r="N18" s="25"/>
      <c r="O18" s="25"/>
      <c r="P18" s="25"/>
    </row>
    <row r="19" spans="1:16" ht="39" customHeight="1" x14ac:dyDescent="0.25">
      <c r="A19" s="119"/>
      <c r="B19" s="120" t="s">
        <v>35</v>
      </c>
      <c r="C19" s="51">
        <v>608</v>
      </c>
      <c r="D19" s="51">
        <f>SUM(D14:D18)</f>
        <v>19.799999999999997</v>
      </c>
      <c r="E19" s="51">
        <f>SUM(E14:E18)</f>
        <v>12.2</v>
      </c>
      <c r="F19" s="71">
        <f>SUM(F14:F18)</f>
        <v>95.5</v>
      </c>
      <c r="G19" s="52">
        <f>SUM(G14:G18)</f>
        <v>570.99999999999989</v>
      </c>
      <c r="H19" s="121"/>
      <c r="I19" s="25"/>
      <c r="J19" s="25"/>
      <c r="K19" s="25"/>
      <c r="L19" s="25"/>
      <c r="M19" s="25"/>
      <c r="N19" s="25"/>
      <c r="O19" s="25"/>
      <c r="P19" s="25"/>
    </row>
    <row r="20" spans="1:16" ht="29.25" customHeight="1" x14ac:dyDescent="0.25">
      <c r="A20" s="19"/>
      <c r="B20" s="26" t="s">
        <v>39</v>
      </c>
      <c r="C20" s="53"/>
      <c r="D20" s="53"/>
      <c r="E20" s="53"/>
      <c r="F20" s="122"/>
      <c r="G20" s="53"/>
      <c r="H20" s="96"/>
      <c r="I20" s="25"/>
      <c r="J20" s="25"/>
      <c r="K20" s="25"/>
      <c r="L20" s="25"/>
      <c r="M20" s="25"/>
      <c r="N20" s="25"/>
      <c r="O20" s="25"/>
      <c r="P20" s="25"/>
    </row>
    <row r="21" spans="1:16" ht="50.25" customHeight="1" x14ac:dyDescent="0.25">
      <c r="A21" s="16" t="s">
        <v>78</v>
      </c>
      <c r="B21" s="27" t="s">
        <v>79</v>
      </c>
      <c r="C21" s="48">
        <v>90</v>
      </c>
      <c r="D21" s="29">
        <v>0.9</v>
      </c>
      <c r="E21" s="29">
        <v>4.05</v>
      </c>
      <c r="F21" s="101">
        <v>2.8</v>
      </c>
      <c r="G21" s="30">
        <f>(D21+F21)*4+E21*9</f>
        <v>51.249999999999993</v>
      </c>
      <c r="H21" s="105"/>
      <c r="I21" s="25"/>
      <c r="J21" s="25"/>
      <c r="K21" s="25"/>
      <c r="L21" s="25"/>
      <c r="M21" s="25"/>
      <c r="N21" s="25"/>
      <c r="O21" s="25"/>
      <c r="P21" s="25"/>
    </row>
    <row r="22" spans="1:16" ht="52.5" customHeight="1" x14ac:dyDescent="0.25">
      <c r="A22" s="36">
        <v>114</v>
      </c>
      <c r="B22" s="27" t="s">
        <v>80</v>
      </c>
      <c r="C22" s="33" t="s">
        <v>81</v>
      </c>
      <c r="D22" s="29">
        <v>2.2999999999999998</v>
      </c>
      <c r="E22" s="29">
        <v>10.3</v>
      </c>
      <c r="F22" s="101">
        <v>12.4</v>
      </c>
      <c r="G22" s="30">
        <f>(D22+F22)*4+E22*9</f>
        <v>151.5</v>
      </c>
      <c r="H22" s="105"/>
      <c r="I22" s="25"/>
      <c r="J22" s="25"/>
      <c r="K22" s="25"/>
      <c r="L22" s="25"/>
      <c r="M22" s="25"/>
      <c r="N22" s="25"/>
      <c r="O22" s="25"/>
      <c r="P22" s="25"/>
    </row>
    <row r="23" spans="1:16" ht="38.25" customHeight="1" x14ac:dyDescent="0.25">
      <c r="A23" s="16">
        <v>451</v>
      </c>
      <c r="B23" s="83" t="s">
        <v>82</v>
      </c>
      <c r="C23" s="57">
        <v>90</v>
      </c>
      <c r="D23" s="29">
        <v>19.2</v>
      </c>
      <c r="E23" s="29">
        <v>15.5</v>
      </c>
      <c r="F23" s="101">
        <v>15</v>
      </c>
      <c r="G23" s="30">
        <f>(D23+F23)*4+E23*9</f>
        <v>276.3</v>
      </c>
      <c r="H23" s="105"/>
      <c r="I23" s="25"/>
      <c r="J23" s="25"/>
      <c r="K23" s="25"/>
      <c r="L23" s="25"/>
      <c r="M23" s="25"/>
      <c r="N23" s="25"/>
      <c r="O23" s="25"/>
      <c r="P23" s="25"/>
    </row>
    <row r="24" spans="1:16" ht="51" customHeight="1" x14ac:dyDescent="0.25">
      <c r="A24" s="16" t="s">
        <v>83</v>
      </c>
      <c r="B24" s="123" t="s">
        <v>84</v>
      </c>
      <c r="C24" s="57" t="s">
        <v>85</v>
      </c>
      <c r="D24" s="29">
        <v>7.3</v>
      </c>
      <c r="E24" s="29">
        <v>5.7</v>
      </c>
      <c r="F24" s="101">
        <v>30.3</v>
      </c>
      <c r="G24" s="30">
        <f>(D24+F24)*4+E24*9</f>
        <v>201.70000000000002</v>
      </c>
      <c r="H24" s="105"/>
      <c r="I24" s="25"/>
      <c r="J24" s="25"/>
      <c r="K24" s="25"/>
      <c r="L24" s="25"/>
      <c r="M24" s="25"/>
      <c r="N24" s="25"/>
      <c r="O24" s="25"/>
      <c r="P24" s="25"/>
    </row>
    <row r="25" spans="1:16" ht="56.25" customHeight="1" x14ac:dyDescent="0.25">
      <c r="A25" s="54" t="s">
        <v>86</v>
      </c>
      <c r="B25" s="36" t="s">
        <v>87</v>
      </c>
      <c r="C25" s="33" t="s">
        <v>47</v>
      </c>
      <c r="D25" s="29">
        <v>0.4</v>
      </c>
      <c r="E25" s="29">
        <v>0</v>
      </c>
      <c r="F25" s="101">
        <v>21.2</v>
      </c>
      <c r="G25" s="30">
        <f>D25*4+E25*9+F25*4</f>
        <v>86.399999999999991</v>
      </c>
      <c r="H25" s="105"/>
      <c r="I25" s="25"/>
      <c r="J25" s="25"/>
      <c r="K25" s="25"/>
      <c r="L25" s="25"/>
      <c r="M25" s="25"/>
      <c r="N25" s="25"/>
      <c r="O25" s="25"/>
      <c r="P25" s="25"/>
    </row>
    <row r="26" spans="1:16" ht="38.25" customHeight="1" x14ac:dyDescent="0.25">
      <c r="A26" s="40" t="s">
        <v>31</v>
      </c>
      <c r="B26" s="36" t="s">
        <v>32</v>
      </c>
      <c r="C26" s="33">
        <v>20</v>
      </c>
      <c r="D26" s="29">
        <v>1.3</v>
      </c>
      <c r="E26" s="29">
        <v>0.3</v>
      </c>
      <c r="F26" s="101">
        <v>8.3000000000000007</v>
      </c>
      <c r="G26" s="30">
        <f>(D26+F26)*4+E26*9</f>
        <v>41.100000000000009</v>
      </c>
      <c r="H26" s="105"/>
      <c r="I26" s="25"/>
      <c r="J26" s="25"/>
      <c r="K26" s="25"/>
      <c r="L26" s="25"/>
      <c r="M26" s="25"/>
      <c r="N26" s="25"/>
      <c r="O26" s="25"/>
      <c r="P26" s="25"/>
    </row>
    <row r="27" spans="1:16" ht="38.25" customHeight="1" x14ac:dyDescent="0.25">
      <c r="A27" s="54" t="s">
        <v>31</v>
      </c>
      <c r="B27" s="36" t="s">
        <v>48</v>
      </c>
      <c r="C27" s="33">
        <v>48</v>
      </c>
      <c r="D27" s="29">
        <v>3.02</v>
      </c>
      <c r="E27" s="29">
        <v>0.82</v>
      </c>
      <c r="F27" s="29">
        <v>19.920000000000002</v>
      </c>
      <c r="G27" s="30">
        <f>D27*4+E27*9+F27*4</f>
        <v>99.140000000000015</v>
      </c>
      <c r="H27" s="105"/>
      <c r="I27" s="25"/>
      <c r="J27" s="25"/>
      <c r="K27" s="25"/>
      <c r="L27" s="25"/>
      <c r="M27" s="25"/>
      <c r="N27" s="25"/>
      <c r="O27" s="25"/>
      <c r="P27" s="25"/>
    </row>
    <row r="28" spans="1:16" ht="38.25" customHeight="1" x14ac:dyDescent="0.25">
      <c r="A28" s="124"/>
      <c r="B28" s="125" t="s">
        <v>35</v>
      </c>
      <c r="C28" s="126">
        <v>815</v>
      </c>
      <c r="D28" s="127">
        <f>SUM(D21:D27)</f>
        <v>34.42</v>
      </c>
      <c r="E28" s="127">
        <f>SUM(E21:E27)</f>
        <v>36.67</v>
      </c>
      <c r="F28" s="128">
        <f>SUM(F21:F27)</f>
        <v>109.92</v>
      </c>
      <c r="G28" s="45">
        <f>SUM(G21:G27)</f>
        <v>907.39</v>
      </c>
      <c r="H28" s="116"/>
      <c r="I28" s="25"/>
      <c r="J28" s="25"/>
      <c r="K28" s="25"/>
      <c r="L28" s="25"/>
      <c r="M28" s="25"/>
      <c r="N28" s="25"/>
      <c r="O28" s="25"/>
      <c r="P28" s="25"/>
    </row>
    <row r="29" spans="1:16" ht="25.5" customHeight="1" x14ac:dyDescent="0.25">
      <c r="A29" s="117"/>
      <c r="B29" s="85" t="s">
        <v>49</v>
      </c>
      <c r="C29" s="129"/>
      <c r="D29" s="85"/>
      <c r="E29" s="118"/>
      <c r="F29" s="129"/>
      <c r="G29" s="47"/>
      <c r="H29" s="116"/>
      <c r="I29" s="25"/>
      <c r="J29" s="25"/>
      <c r="K29" s="25"/>
      <c r="L29" s="25"/>
      <c r="M29" s="25"/>
      <c r="N29" s="25"/>
      <c r="O29" s="25"/>
      <c r="P29" s="25"/>
    </row>
    <row r="30" spans="1:16" ht="49.5" customHeight="1" x14ac:dyDescent="0.25">
      <c r="A30" s="16" t="s">
        <v>78</v>
      </c>
      <c r="B30" s="27" t="s">
        <v>79</v>
      </c>
      <c r="C30" s="48">
        <v>100</v>
      </c>
      <c r="D30" s="29">
        <v>1</v>
      </c>
      <c r="E30" s="29">
        <v>5.5</v>
      </c>
      <c r="F30" s="101">
        <v>2.6</v>
      </c>
      <c r="G30" s="30">
        <f>(D30+F30)*4+E30*9</f>
        <v>63.9</v>
      </c>
      <c r="H30" s="105"/>
      <c r="I30" s="25"/>
      <c r="J30" s="25"/>
      <c r="K30" s="25"/>
      <c r="L30" s="25"/>
      <c r="M30" s="25"/>
      <c r="N30" s="25"/>
      <c r="O30" s="25"/>
      <c r="P30" s="25"/>
    </row>
    <row r="31" spans="1:16" ht="49.5" customHeight="1" x14ac:dyDescent="0.25">
      <c r="A31" s="36">
        <v>114</v>
      </c>
      <c r="B31" s="27" t="s">
        <v>88</v>
      </c>
      <c r="C31" s="33" t="s">
        <v>89</v>
      </c>
      <c r="D31" s="29">
        <v>3.8</v>
      </c>
      <c r="E31" s="29">
        <v>11</v>
      </c>
      <c r="F31" s="101">
        <v>18.2</v>
      </c>
      <c r="G31" s="30">
        <f>(D31+F31)*4+E31*9</f>
        <v>187</v>
      </c>
      <c r="H31" s="105"/>
      <c r="I31" s="25"/>
      <c r="J31" s="25"/>
      <c r="K31" s="25"/>
      <c r="L31" s="25"/>
      <c r="M31" s="25"/>
      <c r="N31" s="25"/>
      <c r="O31" s="25"/>
      <c r="P31" s="25"/>
    </row>
    <row r="32" spans="1:16" ht="38.25" customHeight="1" x14ac:dyDescent="0.25">
      <c r="A32" s="16">
        <v>451</v>
      </c>
      <c r="B32" s="83" t="s">
        <v>82</v>
      </c>
      <c r="C32" s="57">
        <v>110</v>
      </c>
      <c r="D32" s="29">
        <v>22.1</v>
      </c>
      <c r="E32" s="29">
        <v>15.3</v>
      </c>
      <c r="F32" s="101">
        <v>18.3</v>
      </c>
      <c r="G32" s="30">
        <f>(D32+F32)*4+E32*9</f>
        <v>299.30000000000007</v>
      </c>
      <c r="H32" s="105"/>
      <c r="I32" s="25"/>
      <c r="J32" s="25"/>
      <c r="K32" s="25"/>
      <c r="L32" s="25"/>
      <c r="M32" s="25"/>
      <c r="N32" s="25"/>
      <c r="O32" s="25"/>
      <c r="P32" s="25"/>
    </row>
    <row r="33" spans="1:16" ht="54" customHeight="1" x14ac:dyDescent="0.25">
      <c r="A33" s="16" t="s">
        <v>83</v>
      </c>
      <c r="B33" s="123" t="s">
        <v>84</v>
      </c>
      <c r="C33" s="57" t="s">
        <v>90</v>
      </c>
      <c r="D33" s="29">
        <v>8.8000000000000007</v>
      </c>
      <c r="E33" s="29">
        <v>6.8</v>
      </c>
      <c r="F33" s="101">
        <v>36.4</v>
      </c>
      <c r="G33" s="30">
        <f>(D33+F33)*4+E33*9</f>
        <v>242</v>
      </c>
      <c r="H33" s="105"/>
      <c r="I33" s="25"/>
      <c r="J33" s="25"/>
      <c r="K33" s="25"/>
      <c r="L33" s="25"/>
      <c r="M33" s="25"/>
      <c r="N33" s="25"/>
      <c r="O33" s="25"/>
      <c r="P33" s="25"/>
    </row>
    <row r="34" spans="1:16" ht="53.25" customHeight="1" x14ac:dyDescent="0.25">
      <c r="A34" s="54" t="s">
        <v>86</v>
      </c>
      <c r="B34" s="36" t="s">
        <v>87</v>
      </c>
      <c r="C34" s="33" t="s">
        <v>53</v>
      </c>
      <c r="D34" s="29">
        <v>0.4</v>
      </c>
      <c r="E34" s="29">
        <v>0</v>
      </c>
      <c r="F34" s="101">
        <v>21.2</v>
      </c>
      <c r="G34" s="30">
        <f>D34*4+E34*9+F34*4</f>
        <v>86.399999999999991</v>
      </c>
      <c r="H34" s="105"/>
      <c r="I34" s="25"/>
      <c r="J34" s="25"/>
      <c r="K34" s="25"/>
      <c r="L34" s="25"/>
      <c r="M34" s="25"/>
      <c r="N34" s="25"/>
      <c r="O34" s="25"/>
      <c r="P34" s="25"/>
    </row>
    <row r="35" spans="1:16" ht="38.25" customHeight="1" x14ac:dyDescent="0.25">
      <c r="A35" s="40" t="s">
        <v>31</v>
      </c>
      <c r="B35" s="36" t="s">
        <v>32</v>
      </c>
      <c r="C35" s="33">
        <v>20</v>
      </c>
      <c r="D35" s="29">
        <v>1.3</v>
      </c>
      <c r="E35" s="29">
        <v>0.3</v>
      </c>
      <c r="F35" s="101">
        <v>8.3000000000000007</v>
      </c>
      <c r="G35" s="30">
        <f>(D35+F35)*4+E35*9</f>
        <v>41.100000000000009</v>
      </c>
      <c r="H35" s="105"/>
      <c r="I35" s="25"/>
      <c r="J35" s="25"/>
      <c r="K35" s="25"/>
      <c r="L35" s="25"/>
      <c r="M35" s="25"/>
      <c r="N35" s="25"/>
      <c r="O35" s="25"/>
      <c r="P35" s="25"/>
    </row>
    <row r="36" spans="1:16" ht="38.25" customHeight="1" x14ac:dyDescent="0.3">
      <c r="A36" s="54" t="s">
        <v>31</v>
      </c>
      <c r="B36" s="36" t="s">
        <v>48</v>
      </c>
      <c r="C36" s="33">
        <v>20</v>
      </c>
      <c r="D36" s="29">
        <v>1.3</v>
      </c>
      <c r="E36" s="29">
        <v>0.3</v>
      </c>
      <c r="F36" s="101">
        <v>8.3000000000000007</v>
      </c>
      <c r="G36" s="30">
        <f>(D36+F36)*4+E36*9</f>
        <v>41.100000000000009</v>
      </c>
      <c r="H36" s="105"/>
      <c r="I36" s="130"/>
      <c r="J36" s="18"/>
      <c r="K36" s="18"/>
      <c r="L36" s="18"/>
      <c r="M36" s="18"/>
      <c r="N36" s="18"/>
      <c r="O36" s="18"/>
      <c r="P36" s="18"/>
    </row>
    <row r="37" spans="1:16" ht="31.5" customHeight="1" x14ac:dyDescent="0.25">
      <c r="A37" s="87"/>
      <c r="B37" s="50" t="s">
        <v>35</v>
      </c>
      <c r="C37" s="51">
        <v>940</v>
      </c>
      <c r="D37" s="51">
        <f>SUM(D30:D36)</f>
        <v>38.699999999999996</v>
      </c>
      <c r="E37" s="51">
        <f>SUM(E30:E36)</f>
        <v>39.199999999999996</v>
      </c>
      <c r="F37" s="71">
        <f>SUM(F30:F36)</f>
        <v>113.3</v>
      </c>
      <c r="G37" s="52">
        <f>SUM(G30:G36)</f>
        <v>960.80000000000007</v>
      </c>
      <c r="H37" s="116"/>
      <c r="I37" s="18"/>
      <c r="J37" s="18"/>
      <c r="K37" s="18"/>
      <c r="L37" s="18"/>
      <c r="M37" s="18"/>
      <c r="N37" s="18"/>
      <c r="O37" s="18"/>
      <c r="P37" s="18"/>
    </row>
    <row r="38" spans="1:16" ht="29.25" customHeight="1" x14ac:dyDescent="0.25">
      <c r="A38" s="67"/>
      <c r="B38" s="131" t="s">
        <v>54</v>
      </c>
      <c r="C38" s="132" t="s">
        <v>55</v>
      </c>
      <c r="D38" s="132">
        <f>D28+D12</f>
        <v>48.42</v>
      </c>
      <c r="E38" s="132">
        <f>E28+E12</f>
        <v>46.31</v>
      </c>
      <c r="F38" s="133">
        <f>F28+F12</f>
        <v>176.12</v>
      </c>
      <c r="G38" s="134">
        <f>G28+G12</f>
        <v>1314.9499999999998</v>
      </c>
      <c r="H38" s="135"/>
      <c r="I38" s="18"/>
      <c r="J38" s="18"/>
      <c r="K38" s="18"/>
      <c r="L38" s="18"/>
      <c r="M38" s="18"/>
      <c r="N38" s="18"/>
      <c r="O38" s="18"/>
      <c r="P38" s="18"/>
    </row>
    <row r="39" spans="1:16" ht="29.25" customHeight="1" x14ac:dyDescent="0.3">
      <c r="A39" s="136"/>
      <c r="B39" s="137" t="s">
        <v>91</v>
      </c>
      <c r="C39" s="138" t="s">
        <v>55</v>
      </c>
      <c r="D39" s="139">
        <f>D37+D19</f>
        <v>58.499999999999993</v>
      </c>
      <c r="E39" s="139">
        <f>E37+E19</f>
        <v>51.399999999999991</v>
      </c>
      <c r="F39" s="140">
        <f>F37+F19</f>
        <v>208.8</v>
      </c>
      <c r="G39" s="141">
        <f>G37+G19</f>
        <v>1531.8</v>
      </c>
      <c r="H39" s="135"/>
      <c r="I39" s="18"/>
      <c r="J39" s="18"/>
      <c r="K39" s="18"/>
      <c r="L39" s="18"/>
      <c r="M39" s="18"/>
      <c r="N39" s="18"/>
      <c r="O39" s="18"/>
      <c r="P39" s="18"/>
    </row>
    <row r="40" spans="1:16" ht="29.25" customHeight="1" x14ac:dyDescent="0.3">
      <c r="A40" s="130"/>
      <c r="B40" s="142"/>
      <c r="C40" s="143"/>
      <c r="D40" s="144"/>
      <c r="E40" s="144"/>
      <c r="F40" s="144"/>
      <c r="G40" s="144"/>
      <c r="H40" s="135"/>
      <c r="I40" s="18"/>
      <c r="J40" s="18"/>
      <c r="K40" s="18"/>
      <c r="L40" s="18"/>
      <c r="M40" s="18"/>
      <c r="N40" s="18"/>
      <c r="O40" s="18"/>
      <c r="P40" s="18"/>
    </row>
    <row r="41" spans="1:16" ht="29.25" customHeight="1" x14ac:dyDescent="0.25">
      <c r="A41" s="18"/>
      <c r="B41" s="18"/>
      <c r="C41" s="18"/>
      <c r="D41" s="18"/>
      <c r="E41" s="18"/>
      <c r="F41" s="18"/>
      <c r="G41" s="18"/>
      <c r="H41" s="145"/>
      <c r="I41" s="18"/>
      <c r="J41" s="18" t="s">
        <v>92</v>
      </c>
      <c r="K41" s="18"/>
      <c r="L41" s="18"/>
      <c r="M41" s="18"/>
      <c r="N41" s="18"/>
      <c r="O41" s="18"/>
      <c r="P41" s="18"/>
    </row>
    <row r="42" spans="1:16" ht="30" customHeight="1" x14ac:dyDescent="0.3">
      <c r="A42" s="232" t="s">
        <v>93</v>
      </c>
      <c r="B42" s="233"/>
      <c r="C42" s="233"/>
      <c r="D42" s="233"/>
      <c r="E42" s="146"/>
      <c r="F42" s="146"/>
      <c r="G42" s="146"/>
      <c r="H42" s="147"/>
      <c r="I42" s="232" t="s">
        <v>93</v>
      </c>
      <c r="J42" s="233"/>
      <c r="K42" s="233"/>
      <c r="L42" s="233"/>
      <c r="M42" s="146"/>
      <c r="N42" s="146"/>
      <c r="O42" s="146"/>
      <c r="P42" s="18"/>
    </row>
    <row r="43" spans="1:16" ht="30" customHeight="1" x14ac:dyDescent="0.3">
      <c r="A43" s="234"/>
      <c r="B43" s="234"/>
      <c r="C43" s="234"/>
      <c r="D43" s="232"/>
      <c r="E43" s="146"/>
      <c r="F43" s="146"/>
      <c r="G43" s="146"/>
      <c r="H43" s="147"/>
      <c r="I43" s="234"/>
      <c r="J43" s="234"/>
      <c r="K43" s="234"/>
      <c r="L43" s="232"/>
      <c r="M43" s="146"/>
      <c r="N43" s="146"/>
      <c r="O43" s="146"/>
    </row>
    <row r="44" spans="1:16" ht="40.5" customHeight="1" x14ac:dyDescent="0.25">
      <c r="A44" s="29" t="s">
        <v>15</v>
      </c>
      <c r="B44" s="73" t="s">
        <v>16</v>
      </c>
      <c r="C44" s="210" t="s">
        <v>17</v>
      </c>
      <c r="D44" s="210" t="s">
        <v>18</v>
      </c>
      <c r="E44" s="213"/>
      <c r="F44" s="214"/>
      <c r="G44" s="29" t="s">
        <v>19</v>
      </c>
      <c r="H44" s="96"/>
      <c r="I44" s="29" t="s">
        <v>15</v>
      </c>
      <c r="J44" s="73" t="s">
        <v>16</v>
      </c>
      <c r="K44" s="210" t="s">
        <v>17</v>
      </c>
      <c r="L44" s="210" t="s">
        <v>18</v>
      </c>
      <c r="M44" s="213"/>
      <c r="N44" s="214"/>
      <c r="O44" s="29" t="s">
        <v>19</v>
      </c>
    </row>
    <row r="45" spans="1:16" ht="20.25" x14ac:dyDescent="0.25">
      <c r="A45" s="53" t="s">
        <v>20</v>
      </c>
      <c r="B45" s="74" t="s">
        <v>21</v>
      </c>
      <c r="C45" s="211"/>
      <c r="D45" s="215"/>
      <c r="E45" s="216"/>
      <c r="F45" s="217"/>
      <c r="G45" s="53" t="s">
        <v>22</v>
      </c>
      <c r="H45" s="96"/>
      <c r="I45" s="53" t="s">
        <v>20</v>
      </c>
      <c r="J45" s="74" t="s">
        <v>21</v>
      </c>
      <c r="K45" s="211"/>
      <c r="L45" s="215"/>
      <c r="M45" s="216"/>
      <c r="N45" s="217"/>
      <c r="O45" s="53" t="s">
        <v>22</v>
      </c>
    </row>
    <row r="46" spans="1:16" ht="20.25" x14ac:dyDescent="0.25">
      <c r="A46" s="61"/>
      <c r="B46" s="97"/>
      <c r="C46" s="212"/>
      <c r="D46" s="41" t="s">
        <v>23</v>
      </c>
      <c r="E46" s="41" t="s">
        <v>24</v>
      </c>
      <c r="F46" s="41" t="s">
        <v>25</v>
      </c>
      <c r="G46" s="99"/>
      <c r="H46" s="100"/>
      <c r="I46" s="61"/>
      <c r="J46" s="97"/>
      <c r="K46" s="212"/>
      <c r="L46" s="41" t="s">
        <v>23</v>
      </c>
      <c r="M46" s="41" t="s">
        <v>24</v>
      </c>
      <c r="N46" s="41" t="s">
        <v>25</v>
      </c>
      <c r="O46" s="99"/>
    </row>
    <row r="47" spans="1:16" ht="41.25" customHeight="1" x14ac:dyDescent="0.25">
      <c r="A47" s="29"/>
      <c r="B47" s="26" t="s">
        <v>26</v>
      </c>
      <c r="C47" s="29"/>
      <c r="D47" s="29"/>
      <c r="E47" s="29"/>
      <c r="F47" s="29"/>
      <c r="G47" s="29"/>
      <c r="H47" s="96"/>
      <c r="I47" s="29"/>
      <c r="J47" s="26" t="s">
        <v>26</v>
      </c>
      <c r="K47" s="29"/>
      <c r="L47" s="29"/>
      <c r="M47" s="29"/>
      <c r="N47" s="29"/>
      <c r="O47" s="29"/>
    </row>
    <row r="48" spans="1:16" ht="44.25" customHeight="1" x14ac:dyDescent="0.25">
      <c r="A48" s="32">
        <v>311</v>
      </c>
      <c r="B48" s="36" t="s">
        <v>94</v>
      </c>
      <c r="C48" s="48" t="s">
        <v>95</v>
      </c>
      <c r="D48" s="29">
        <v>5.2</v>
      </c>
      <c r="E48" s="29">
        <v>3.1</v>
      </c>
      <c r="F48" s="29">
        <v>33.700000000000003</v>
      </c>
      <c r="G48" s="30">
        <f>D48*4+E48*9+F48*4</f>
        <v>183.5</v>
      </c>
      <c r="H48" s="105"/>
      <c r="I48" s="32">
        <v>311</v>
      </c>
      <c r="J48" s="36" t="s">
        <v>94</v>
      </c>
      <c r="K48" s="48" t="s">
        <v>95</v>
      </c>
      <c r="L48" s="29">
        <v>5.2</v>
      </c>
      <c r="M48" s="29">
        <v>3.1</v>
      </c>
      <c r="N48" s="29">
        <v>33.700000000000003</v>
      </c>
      <c r="O48" s="30">
        <f>L48*4+M48*9+N48*4</f>
        <v>183.5</v>
      </c>
    </row>
    <row r="49" spans="1:15" ht="38.25" customHeight="1" x14ac:dyDescent="0.25">
      <c r="A49" s="36">
        <v>693</v>
      </c>
      <c r="B49" s="35" t="s">
        <v>96</v>
      </c>
      <c r="C49" s="33">
        <v>200</v>
      </c>
      <c r="D49" s="34">
        <v>2</v>
      </c>
      <c r="E49" s="34">
        <v>1.7</v>
      </c>
      <c r="F49" s="34">
        <v>24</v>
      </c>
      <c r="G49" s="39">
        <f>D49*4+E49*9+F49*4</f>
        <v>119.3</v>
      </c>
      <c r="H49" s="105"/>
      <c r="I49" s="36">
        <v>693</v>
      </c>
      <c r="J49" s="35" t="s">
        <v>96</v>
      </c>
      <c r="K49" s="33">
        <v>200</v>
      </c>
      <c r="L49" s="34">
        <v>2</v>
      </c>
      <c r="M49" s="34">
        <v>1.7</v>
      </c>
      <c r="N49" s="34">
        <v>24</v>
      </c>
      <c r="O49" s="39">
        <f>L49*4+M49*9+N49*4</f>
        <v>119.3</v>
      </c>
    </row>
    <row r="50" spans="1:15" ht="38.25" customHeight="1" x14ac:dyDescent="0.25">
      <c r="A50" s="32" t="s">
        <v>31</v>
      </c>
      <c r="B50" s="35" t="s">
        <v>32</v>
      </c>
      <c r="C50" s="33">
        <v>10</v>
      </c>
      <c r="D50" s="34">
        <v>0.6</v>
      </c>
      <c r="E50" s="34">
        <v>0.1</v>
      </c>
      <c r="F50" s="34">
        <v>4.2</v>
      </c>
      <c r="G50" s="30">
        <f>D50*4+E50*9+F50*4</f>
        <v>20.100000000000001</v>
      </c>
      <c r="H50" s="105"/>
      <c r="I50" s="32" t="s">
        <v>31</v>
      </c>
      <c r="J50" s="35" t="s">
        <v>32</v>
      </c>
      <c r="K50" s="33">
        <v>10</v>
      </c>
      <c r="L50" s="34">
        <v>0.6</v>
      </c>
      <c r="M50" s="34">
        <v>0.1</v>
      </c>
      <c r="N50" s="34">
        <v>4.2</v>
      </c>
      <c r="O50" s="30">
        <f>L50*4+M50*9+N50*4</f>
        <v>20.100000000000001</v>
      </c>
    </row>
    <row r="51" spans="1:15" ht="38.25" customHeight="1" x14ac:dyDescent="0.25">
      <c r="A51" s="36" t="s">
        <v>31</v>
      </c>
      <c r="B51" s="76" t="s">
        <v>97</v>
      </c>
      <c r="C51" s="33">
        <v>200</v>
      </c>
      <c r="D51" s="34">
        <v>1</v>
      </c>
      <c r="E51" s="34">
        <v>0.2</v>
      </c>
      <c r="F51" s="34">
        <v>20.8</v>
      </c>
      <c r="G51" s="39">
        <f>D51*4+E51*9+F51*4</f>
        <v>89</v>
      </c>
      <c r="H51" s="105"/>
      <c r="I51" s="36" t="s">
        <v>31</v>
      </c>
      <c r="J51" s="76" t="s">
        <v>97</v>
      </c>
      <c r="K51" s="33">
        <v>200</v>
      </c>
      <c r="L51" s="34">
        <v>1</v>
      </c>
      <c r="M51" s="34">
        <v>0.2</v>
      </c>
      <c r="N51" s="34">
        <v>20.8</v>
      </c>
      <c r="O51" s="39">
        <f>L51*4+M51*9+N51*4</f>
        <v>89</v>
      </c>
    </row>
    <row r="52" spans="1:15" ht="38.25" customHeight="1" x14ac:dyDescent="0.25">
      <c r="A52" s="36" t="s">
        <v>98</v>
      </c>
      <c r="B52" s="36" t="s">
        <v>99</v>
      </c>
      <c r="C52" s="33">
        <v>105</v>
      </c>
      <c r="D52" s="38">
        <v>5.5</v>
      </c>
      <c r="E52" s="38">
        <v>3.5</v>
      </c>
      <c r="F52" s="38">
        <v>20</v>
      </c>
      <c r="G52" s="39">
        <f>D52*4+E52*9+F52*4</f>
        <v>133.5</v>
      </c>
      <c r="H52" s="105"/>
      <c r="I52" s="36" t="s">
        <v>98</v>
      </c>
      <c r="J52" s="36" t="s">
        <v>99</v>
      </c>
      <c r="K52" s="33">
        <v>105</v>
      </c>
      <c r="L52" s="38">
        <v>5.5</v>
      </c>
      <c r="M52" s="38">
        <v>3.5</v>
      </c>
      <c r="N52" s="38">
        <v>20</v>
      </c>
      <c r="O52" s="39">
        <f>L52*4+M52*9+N52*4</f>
        <v>133.5</v>
      </c>
    </row>
    <row r="53" spans="1:15" ht="38.25" customHeight="1" x14ac:dyDescent="0.25">
      <c r="A53" s="124"/>
      <c r="B53" s="60" t="s">
        <v>35</v>
      </c>
      <c r="C53" s="44">
        <v>720</v>
      </c>
      <c r="D53" s="45">
        <f>SUM(D48:D52)</f>
        <v>14.3</v>
      </c>
      <c r="E53" s="45">
        <f>SUM(E48:E52)</f>
        <v>8.6</v>
      </c>
      <c r="F53" s="45">
        <f>SUM(F48:F52)</f>
        <v>102.7</v>
      </c>
      <c r="G53" s="45">
        <f>SUM(G48:G52)</f>
        <v>545.40000000000009</v>
      </c>
      <c r="H53" s="116"/>
      <c r="I53" s="124"/>
      <c r="J53" s="60" t="s">
        <v>35</v>
      </c>
      <c r="K53" s="44">
        <v>720</v>
      </c>
      <c r="L53" s="45">
        <f>SUM(L48:L52)</f>
        <v>14.3</v>
      </c>
      <c r="M53" s="45">
        <f>SUM(M48:M52)</f>
        <v>8.6</v>
      </c>
      <c r="N53" s="45">
        <f>SUM(N48:N52)</f>
        <v>102.7</v>
      </c>
      <c r="O53" s="45">
        <f>SUM(O48:O52)</f>
        <v>545.40000000000009</v>
      </c>
    </row>
    <row r="54" spans="1:15" ht="38.25" customHeight="1" x14ac:dyDescent="0.25">
      <c r="A54" s="117"/>
      <c r="B54" s="26" t="s">
        <v>77</v>
      </c>
      <c r="C54" s="86"/>
      <c r="D54" s="86"/>
      <c r="E54" s="86"/>
      <c r="F54" s="86"/>
      <c r="G54" s="47"/>
      <c r="H54" s="116"/>
      <c r="I54" s="117"/>
      <c r="J54" s="26" t="s">
        <v>77</v>
      </c>
      <c r="K54" s="86"/>
      <c r="L54" s="86"/>
      <c r="M54" s="86"/>
      <c r="N54" s="86"/>
      <c r="O54" s="47"/>
    </row>
    <row r="55" spans="1:15" ht="37.5" customHeight="1" x14ac:dyDescent="0.25">
      <c r="A55" s="32">
        <v>311</v>
      </c>
      <c r="B55" s="36" t="s">
        <v>94</v>
      </c>
      <c r="C55" s="48" t="s">
        <v>50</v>
      </c>
      <c r="D55" s="29">
        <v>6.5</v>
      </c>
      <c r="E55" s="29">
        <v>3.8</v>
      </c>
      <c r="F55" s="29">
        <v>42</v>
      </c>
      <c r="G55" s="30">
        <f>D55*4+E55*9+F55*4</f>
        <v>228.2</v>
      </c>
      <c r="H55" s="105"/>
      <c r="I55" s="32">
        <v>311</v>
      </c>
      <c r="J55" s="36" t="s">
        <v>94</v>
      </c>
      <c r="K55" s="48" t="s">
        <v>50</v>
      </c>
      <c r="L55" s="29">
        <v>6.5</v>
      </c>
      <c r="M55" s="29">
        <v>3.8</v>
      </c>
      <c r="N55" s="29">
        <v>42</v>
      </c>
      <c r="O55" s="30">
        <f>L55*4+M55*9+N55*4</f>
        <v>228.2</v>
      </c>
    </row>
    <row r="56" spans="1:15" ht="38.25" customHeight="1" x14ac:dyDescent="0.25">
      <c r="A56" s="36">
        <v>693</v>
      </c>
      <c r="B56" s="35" t="s">
        <v>96</v>
      </c>
      <c r="C56" s="33">
        <v>200</v>
      </c>
      <c r="D56" s="34">
        <v>2</v>
      </c>
      <c r="E56" s="34">
        <v>1.7</v>
      </c>
      <c r="F56" s="34">
        <v>24</v>
      </c>
      <c r="G56" s="39">
        <f>D56*4+E56*9+F56*4</f>
        <v>119.3</v>
      </c>
      <c r="H56" s="105"/>
      <c r="I56" s="36">
        <v>693</v>
      </c>
      <c r="J56" s="35" t="s">
        <v>96</v>
      </c>
      <c r="K56" s="33">
        <v>200</v>
      </c>
      <c r="L56" s="34">
        <v>2</v>
      </c>
      <c r="M56" s="34">
        <v>1.7</v>
      </c>
      <c r="N56" s="34">
        <v>24</v>
      </c>
      <c r="O56" s="39">
        <f>L56*4+M56*9+N56*4</f>
        <v>119.3</v>
      </c>
    </row>
    <row r="57" spans="1:15" ht="38.25" customHeight="1" x14ac:dyDescent="0.25">
      <c r="A57" s="32" t="s">
        <v>31</v>
      </c>
      <c r="B57" s="35" t="s">
        <v>32</v>
      </c>
      <c r="C57" s="33">
        <v>10</v>
      </c>
      <c r="D57" s="34">
        <v>0.6</v>
      </c>
      <c r="E57" s="34">
        <v>0.1</v>
      </c>
      <c r="F57" s="34">
        <v>4.2</v>
      </c>
      <c r="G57" s="30">
        <f>D57*4+E57*9+F57*4</f>
        <v>20.100000000000001</v>
      </c>
      <c r="H57" s="105"/>
      <c r="I57" s="32" t="s">
        <v>31</v>
      </c>
      <c r="J57" s="35" t="s">
        <v>32</v>
      </c>
      <c r="K57" s="33">
        <v>10</v>
      </c>
      <c r="L57" s="34">
        <v>0.6</v>
      </c>
      <c r="M57" s="34">
        <v>0.1</v>
      </c>
      <c r="N57" s="34">
        <v>4.2</v>
      </c>
      <c r="O57" s="30">
        <f>L57*4+M57*9+N57*4</f>
        <v>20.100000000000001</v>
      </c>
    </row>
    <row r="58" spans="1:15" ht="38.25" customHeight="1" x14ac:dyDescent="0.25">
      <c r="A58" s="36" t="s">
        <v>31</v>
      </c>
      <c r="B58" s="76" t="s">
        <v>97</v>
      </c>
      <c r="C58" s="33">
        <v>200</v>
      </c>
      <c r="D58" s="34">
        <v>1</v>
      </c>
      <c r="E58" s="34">
        <v>0.2</v>
      </c>
      <c r="F58" s="34">
        <v>20.8</v>
      </c>
      <c r="G58" s="39">
        <f>D58*4+E58*9+F58*4</f>
        <v>89</v>
      </c>
      <c r="H58" s="105"/>
      <c r="I58" s="36" t="s">
        <v>31</v>
      </c>
      <c r="J58" s="76" t="s">
        <v>97</v>
      </c>
      <c r="K58" s="33">
        <v>200</v>
      </c>
      <c r="L58" s="34">
        <v>1</v>
      </c>
      <c r="M58" s="34">
        <v>0.2</v>
      </c>
      <c r="N58" s="34">
        <v>20.8</v>
      </c>
      <c r="O58" s="39">
        <f>L58*4+M58*9+N58*4</f>
        <v>89</v>
      </c>
    </row>
    <row r="59" spans="1:15" ht="38.25" customHeight="1" x14ac:dyDescent="0.25">
      <c r="A59" s="36" t="s">
        <v>98</v>
      </c>
      <c r="B59" s="36" t="s">
        <v>99</v>
      </c>
      <c r="C59" s="33">
        <v>105</v>
      </c>
      <c r="D59" s="38">
        <v>5.5</v>
      </c>
      <c r="E59" s="38">
        <v>3.5</v>
      </c>
      <c r="F59" s="38">
        <v>20</v>
      </c>
      <c r="G59" s="39">
        <f>D59*4+E59*9+F59*4</f>
        <v>133.5</v>
      </c>
      <c r="H59" s="105"/>
      <c r="I59" s="36" t="s">
        <v>98</v>
      </c>
      <c r="J59" s="36" t="s">
        <v>99</v>
      </c>
      <c r="K59" s="33">
        <v>105</v>
      </c>
      <c r="L59" s="38">
        <v>5.5</v>
      </c>
      <c r="M59" s="38">
        <v>3.5</v>
      </c>
      <c r="N59" s="38">
        <v>20</v>
      </c>
      <c r="O59" s="39">
        <f>L59*4+M59*9+N59*4</f>
        <v>133.5</v>
      </c>
    </row>
    <row r="60" spans="1:15" ht="38.25" customHeight="1" x14ac:dyDescent="0.25">
      <c r="A60" s="148"/>
      <c r="B60" s="65" t="s">
        <v>35</v>
      </c>
      <c r="C60" s="51">
        <v>775</v>
      </c>
      <c r="D60" s="52">
        <f>SUM(D55:D59)</f>
        <v>15.6</v>
      </c>
      <c r="E60" s="52">
        <f>SUM(E55:E59)</f>
        <v>9.3000000000000007</v>
      </c>
      <c r="F60" s="52">
        <f>SUM(F55:F59)</f>
        <v>111</v>
      </c>
      <c r="G60" s="52">
        <f>SUM(G55:G59)</f>
        <v>590.1</v>
      </c>
      <c r="H60" s="116"/>
      <c r="I60" s="148"/>
      <c r="J60" s="65" t="s">
        <v>35</v>
      </c>
      <c r="K60" s="51">
        <v>775</v>
      </c>
      <c r="L60" s="52">
        <f>SUM(L55:L59)</f>
        <v>15.6</v>
      </c>
      <c r="M60" s="52">
        <f>SUM(M55:M59)</f>
        <v>9.3000000000000007</v>
      </c>
      <c r="N60" s="52">
        <f>SUM(N55:N59)</f>
        <v>111</v>
      </c>
      <c r="O60" s="52">
        <f>SUM(O55:O59)</f>
        <v>590.1</v>
      </c>
    </row>
    <row r="61" spans="1:15" ht="38.25" customHeight="1" x14ac:dyDescent="0.25">
      <c r="A61" s="19"/>
      <c r="B61" s="26" t="s">
        <v>39</v>
      </c>
      <c r="C61" s="53"/>
      <c r="D61" s="53"/>
      <c r="E61" s="53"/>
      <c r="F61" s="53"/>
      <c r="G61" s="53"/>
      <c r="H61" s="96"/>
      <c r="I61" s="19"/>
      <c r="J61" s="26" t="s">
        <v>39</v>
      </c>
      <c r="K61" s="53"/>
      <c r="L61" s="53"/>
      <c r="M61" s="53"/>
      <c r="N61" s="53"/>
      <c r="O61" s="53"/>
    </row>
    <row r="62" spans="1:15" ht="57" customHeight="1" x14ac:dyDescent="0.25">
      <c r="A62" s="54">
        <v>19</v>
      </c>
      <c r="B62" s="36" t="s">
        <v>100</v>
      </c>
      <c r="C62" s="48">
        <v>65</v>
      </c>
      <c r="D62" s="29">
        <v>0.65</v>
      </c>
      <c r="E62" s="29">
        <v>3.3</v>
      </c>
      <c r="F62" s="29">
        <v>2.2000000000000002</v>
      </c>
      <c r="G62" s="30">
        <f>D62*4+E62*9+F62*4</f>
        <v>41.099999999999994</v>
      </c>
      <c r="H62" s="105"/>
      <c r="I62" s="54">
        <v>19</v>
      </c>
      <c r="J62" s="36" t="s">
        <v>100</v>
      </c>
      <c r="K62" s="48">
        <v>65</v>
      </c>
      <c r="L62" s="29">
        <v>0.65</v>
      </c>
      <c r="M62" s="29">
        <v>3.3</v>
      </c>
      <c r="N62" s="29">
        <v>2.2000000000000002</v>
      </c>
      <c r="O62" s="30">
        <f>L62*4+M62*9+N62*4</f>
        <v>41.099999999999994</v>
      </c>
    </row>
    <row r="63" spans="1:15" ht="38.25" customHeight="1" x14ac:dyDescent="0.25">
      <c r="A63" s="16" t="s">
        <v>101</v>
      </c>
      <c r="B63" s="27" t="s">
        <v>102</v>
      </c>
      <c r="C63" s="33" t="s">
        <v>103</v>
      </c>
      <c r="D63" s="29">
        <v>5.2</v>
      </c>
      <c r="E63" s="29">
        <v>13.4</v>
      </c>
      <c r="F63" s="29">
        <v>13.8</v>
      </c>
      <c r="G63" s="30">
        <f>D63*4+E63*9+F63*4</f>
        <v>196.60000000000002</v>
      </c>
      <c r="H63" s="105"/>
      <c r="I63" s="16" t="s">
        <v>101</v>
      </c>
      <c r="J63" s="27" t="s">
        <v>102</v>
      </c>
      <c r="K63" s="33" t="s">
        <v>103</v>
      </c>
      <c r="L63" s="29">
        <v>5.2</v>
      </c>
      <c r="M63" s="29">
        <v>13.4</v>
      </c>
      <c r="N63" s="29">
        <v>13.8</v>
      </c>
      <c r="O63" s="30">
        <f>L63*4+M63*9+N63*4</f>
        <v>196.60000000000002</v>
      </c>
    </row>
    <row r="64" spans="1:15" ht="48" customHeight="1" x14ac:dyDescent="0.25">
      <c r="A64" s="32">
        <v>495</v>
      </c>
      <c r="B64" s="149" t="s">
        <v>104</v>
      </c>
      <c r="C64" s="33">
        <v>90</v>
      </c>
      <c r="D64" s="29">
        <v>15.38</v>
      </c>
      <c r="E64" s="29">
        <v>3.45</v>
      </c>
      <c r="F64" s="29">
        <v>11.93</v>
      </c>
      <c r="G64" s="30">
        <f>D64*4+E64*9+F64*4</f>
        <v>140.29000000000002</v>
      </c>
      <c r="H64" s="105"/>
      <c r="I64" s="32">
        <v>495</v>
      </c>
      <c r="J64" s="149" t="s">
        <v>104</v>
      </c>
      <c r="K64" s="33">
        <v>90</v>
      </c>
      <c r="L64" s="29">
        <v>15.38</v>
      </c>
      <c r="M64" s="29">
        <v>3.45</v>
      </c>
      <c r="N64" s="29">
        <v>11.93</v>
      </c>
      <c r="O64" s="30">
        <f>L64*4+M64*9+N64*4</f>
        <v>140.29000000000002</v>
      </c>
    </row>
    <row r="65" spans="1:15" ht="31.5" customHeight="1" x14ac:dyDescent="0.25">
      <c r="A65" s="36" t="s">
        <v>105</v>
      </c>
      <c r="B65" s="27" t="s">
        <v>106</v>
      </c>
      <c r="C65" s="33">
        <v>180</v>
      </c>
      <c r="D65" s="150">
        <v>4.8600000000000003</v>
      </c>
      <c r="E65" s="150">
        <v>10.6</v>
      </c>
      <c r="F65" s="150">
        <v>30</v>
      </c>
      <c r="G65" s="151">
        <f>(D65+F65)*4+E65*9</f>
        <v>234.83999999999997</v>
      </c>
      <c r="H65" s="152"/>
      <c r="I65" s="36" t="s">
        <v>105</v>
      </c>
      <c r="J65" s="27" t="s">
        <v>106</v>
      </c>
      <c r="K65" s="33">
        <v>180</v>
      </c>
      <c r="L65" s="150">
        <v>4.8600000000000003</v>
      </c>
      <c r="M65" s="150">
        <v>10.6</v>
      </c>
      <c r="N65" s="150">
        <v>30</v>
      </c>
      <c r="O65" s="151">
        <f>(L65+N65)*4+M65*9</f>
        <v>234.83999999999997</v>
      </c>
    </row>
    <row r="66" spans="1:15" ht="38.25" customHeight="1" x14ac:dyDescent="0.25">
      <c r="A66" s="36" t="s">
        <v>98</v>
      </c>
      <c r="B66" s="123" t="s">
        <v>107</v>
      </c>
      <c r="C66" s="57">
        <v>200</v>
      </c>
      <c r="D66" s="29">
        <v>0</v>
      </c>
      <c r="E66" s="29">
        <v>0</v>
      </c>
      <c r="F66" s="29">
        <v>19.399999999999999</v>
      </c>
      <c r="G66" s="30">
        <f>D66*4+E66*9+F66*4</f>
        <v>77.599999999999994</v>
      </c>
      <c r="H66" s="105"/>
      <c r="I66" s="36" t="s">
        <v>98</v>
      </c>
      <c r="J66" s="123" t="s">
        <v>107</v>
      </c>
      <c r="K66" s="57">
        <v>200</v>
      </c>
      <c r="L66" s="29">
        <v>0</v>
      </c>
      <c r="M66" s="29">
        <v>0</v>
      </c>
      <c r="N66" s="29">
        <v>19.399999999999999</v>
      </c>
      <c r="O66" s="30">
        <f>L66*4+M66*9+N66*4</f>
        <v>77.599999999999994</v>
      </c>
    </row>
    <row r="67" spans="1:15" ht="38.25" customHeight="1" x14ac:dyDescent="0.25">
      <c r="A67" s="40" t="s">
        <v>31</v>
      </c>
      <c r="B67" s="36" t="s">
        <v>32</v>
      </c>
      <c r="C67" s="33">
        <v>25</v>
      </c>
      <c r="D67" s="29">
        <v>1.6</v>
      </c>
      <c r="E67" s="29">
        <v>0.37</v>
      </c>
      <c r="F67" s="29">
        <v>10.4</v>
      </c>
      <c r="G67" s="30">
        <f>(D67+F67)*4+E67*9</f>
        <v>51.33</v>
      </c>
      <c r="H67" s="105"/>
      <c r="I67" s="40" t="s">
        <v>31</v>
      </c>
      <c r="J67" s="36" t="s">
        <v>32</v>
      </c>
      <c r="K67" s="33">
        <v>25</v>
      </c>
      <c r="L67" s="29">
        <v>1.6</v>
      </c>
      <c r="M67" s="29">
        <v>0.37</v>
      </c>
      <c r="N67" s="29">
        <v>10.4</v>
      </c>
      <c r="O67" s="30">
        <f>(L67+N67)*4+M67*9</f>
        <v>51.33</v>
      </c>
    </row>
    <row r="68" spans="1:15" ht="38.25" customHeight="1" x14ac:dyDescent="0.25">
      <c r="A68" s="54" t="s">
        <v>31</v>
      </c>
      <c r="B68" s="36" t="s">
        <v>48</v>
      </c>
      <c r="C68" s="33">
        <v>20</v>
      </c>
      <c r="D68" s="29">
        <v>1.3</v>
      </c>
      <c r="E68" s="29">
        <v>0.3</v>
      </c>
      <c r="F68" s="29">
        <v>8.3000000000000007</v>
      </c>
      <c r="G68" s="30">
        <f>(D68+F68)*4+E68*9</f>
        <v>41.100000000000009</v>
      </c>
      <c r="H68" s="105"/>
      <c r="I68" s="54" t="s">
        <v>31</v>
      </c>
      <c r="J68" s="36" t="s">
        <v>48</v>
      </c>
      <c r="K68" s="33">
        <v>20</v>
      </c>
      <c r="L68" s="29">
        <v>1.3</v>
      </c>
      <c r="M68" s="29">
        <v>0.3</v>
      </c>
      <c r="N68" s="29">
        <v>8.3000000000000007</v>
      </c>
      <c r="O68" s="30">
        <f>(L68+N68)*4+M68*9</f>
        <v>41.100000000000009</v>
      </c>
    </row>
    <row r="69" spans="1:15" ht="38.25" customHeight="1" x14ac:dyDescent="0.25">
      <c r="A69" s="78"/>
      <c r="B69" s="153" t="s">
        <v>35</v>
      </c>
      <c r="C69" s="68">
        <v>775</v>
      </c>
      <c r="D69" s="78">
        <f>SUM(D62:D68)</f>
        <v>28.990000000000002</v>
      </c>
      <c r="E69" s="44">
        <f>SUM(E62:E68)</f>
        <v>31.42</v>
      </c>
      <c r="F69" s="44">
        <f>SUM(F62:F68)</f>
        <v>96.03</v>
      </c>
      <c r="G69" s="45">
        <f>SUM(G62:G68)</f>
        <v>782.86</v>
      </c>
      <c r="H69" s="116"/>
      <c r="I69" s="78"/>
      <c r="J69" s="153" t="s">
        <v>35</v>
      </c>
      <c r="K69" s="68">
        <v>775</v>
      </c>
      <c r="L69" s="78">
        <f>SUM(L62:L68)</f>
        <v>28.990000000000002</v>
      </c>
      <c r="M69" s="44">
        <f>SUM(M62:M68)</f>
        <v>31.42</v>
      </c>
      <c r="N69" s="44">
        <f>SUM(N62:N68)</f>
        <v>96.03</v>
      </c>
      <c r="O69" s="45">
        <f>SUM(O62:O68)</f>
        <v>782.86</v>
      </c>
    </row>
    <row r="70" spans="1:15" ht="38.25" customHeight="1" x14ac:dyDescent="0.25">
      <c r="A70" s="85"/>
      <c r="B70" s="85" t="s">
        <v>49</v>
      </c>
      <c r="C70" s="86"/>
      <c r="D70" s="86"/>
      <c r="E70" s="86"/>
      <c r="F70" s="86"/>
      <c r="G70" s="47"/>
      <c r="H70" s="116"/>
      <c r="I70" s="85"/>
      <c r="J70" s="85" t="s">
        <v>49</v>
      </c>
      <c r="K70" s="86"/>
      <c r="L70" s="86"/>
      <c r="M70" s="86"/>
      <c r="N70" s="86"/>
      <c r="O70" s="47"/>
    </row>
    <row r="71" spans="1:15" ht="54.75" customHeight="1" x14ac:dyDescent="0.25">
      <c r="A71" s="54">
        <v>19</v>
      </c>
      <c r="B71" s="36" t="s">
        <v>100</v>
      </c>
      <c r="C71" s="48">
        <v>100</v>
      </c>
      <c r="D71" s="29">
        <v>1</v>
      </c>
      <c r="E71" s="29">
        <v>5.0999999999999996</v>
      </c>
      <c r="F71" s="29">
        <v>3.5</v>
      </c>
      <c r="G71" s="30">
        <f>D71*4+E71*9+F71*4</f>
        <v>63.9</v>
      </c>
      <c r="H71" s="105"/>
      <c r="I71" s="54">
        <v>19</v>
      </c>
      <c r="J71" s="36" t="s">
        <v>100</v>
      </c>
      <c r="K71" s="48">
        <v>100</v>
      </c>
      <c r="L71" s="29">
        <v>1</v>
      </c>
      <c r="M71" s="29">
        <v>5.0999999999999996</v>
      </c>
      <c r="N71" s="29">
        <v>3.5</v>
      </c>
      <c r="O71" s="30">
        <f>L71*4+M71*9+N71*4</f>
        <v>63.9</v>
      </c>
    </row>
    <row r="72" spans="1:15" ht="38.25" customHeight="1" x14ac:dyDescent="0.25">
      <c r="A72" s="16" t="s">
        <v>101</v>
      </c>
      <c r="B72" s="27" t="s">
        <v>102</v>
      </c>
      <c r="C72" s="33" t="s">
        <v>108</v>
      </c>
      <c r="D72" s="29">
        <v>7.7</v>
      </c>
      <c r="E72" s="29">
        <v>16.600000000000001</v>
      </c>
      <c r="F72" s="29">
        <v>16.5</v>
      </c>
      <c r="G72" s="30">
        <f>D72*4+E72*9+F72*4</f>
        <v>246.20000000000002</v>
      </c>
      <c r="H72" s="105"/>
      <c r="I72" s="16" t="s">
        <v>101</v>
      </c>
      <c r="J72" s="27" t="s">
        <v>102</v>
      </c>
      <c r="K72" s="33" t="s">
        <v>108</v>
      </c>
      <c r="L72" s="29">
        <v>7.7</v>
      </c>
      <c r="M72" s="29">
        <v>16.600000000000001</v>
      </c>
      <c r="N72" s="29">
        <v>16.5</v>
      </c>
      <c r="O72" s="30">
        <f>L72*4+M72*9+N72*4</f>
        <v>246.20000000000002</v>
      </c>
    </row>
    <row r="73" spans="1:15" ht="51" customHeight="1" x14ac:dyDescent="0.25">
      <c r="A73" s="32">
        <v>495</v>
      </c>
      <c r="B73" s="149" t="s">
        <v>104</v>
      </c>
      <c r="C73" s="33">
        <v>100</v>
      </c>
      <c r="D73" s="29">
        <v>7.08</v>
      </c>
      <c r="E73" s="29">
        <v>3.83</v>
      </c>
      <c r="F73" s="29">
        <v>13.25</v>
      </c>
      <c r="G73" s="30">
        <f>D73*4+E73*9+F73*4</f>
        <v>115.78999999999999</v>
      </c>
      <c r="H73" s="105"/>
      <c r="I73" s="32">
        <v>495</v>
      </c>
      <c r="J73" s="149" t="s">
        <v>104</v>
      </c>
      <c r="K73" s="33">
        <v>100</v>
      </c>
      <c r="L73" s="29">
        <v>7.08</v>
      </c>
      <c r="M73" s="29">
        <v>3.83</v>
      </c>
      <c r="N73" s="29">
        <v>13.25</v>
      </c>
      <c r="O73" s="30">
        <f>L73*4+M73*9+N73*4</f>
        <v>115.78999999999999</v>
      </c>
    </row>
    <row r="74" spans="1:15" ht="35.25" customHeight="1" x14ac:dyDescent="0.25">
      <c r="A74" s="36" t="s">
        <v>105</v>
      </c>
      <c r="B74" s="27" t="s">
        <v>106</v>
      </c>
      <c r="C74" s="33">
        <v>220</v>
      </c>
      <c r="D74" s="150">
        <v>5.9</v>
      </c>
      <c r="E74" s="150">
        <v>13</v>
      </c>
      <c r="F74" s="150">
        <v>28.4</v>
      </c>
      <c r="G74" s="151">
        <f>(D74+F74)*4+E74*9</f>
        <v>254.2</v>
      </c>
      <c r="H74" s="152"/>
      <c r="I74" s="36" t="s">
        <v>105</v>
      </c>
      <c r="J74" s="27" t="s">
        <v>106</v>
      </c>
      <c r="K74" s="33">
        <v>220</v>
      </c>
      <c r="L74" s="150">
        <v>5.9</v>
      </c>
      <c r="M74" s="150">
        <v>13</v>
      </c>
      <c r="N74" s="150">
        <v>28.4</v>
      </c>
      <c r="O74" s="151">
        <f>(L74+N74)*4+M74*9</f>
        <v>254.2</v>
      </c>
    </row>
    <row r="75" spans="1:15" ht="38.25" customHeight="1" x14ac:dyDescent="0.25">
      <c r="A75" s="36" t="s">
        <v>98</v>
      </c>
      <c r="B75" s="123" t="s">
        <v>107</v>
      </c>
      <c r="C75" s="57">
        <v>200</v>
      </c>
      <c r="D75" s="29">
        <v>0</v>
      </c>
      <c r="E75" s="29">
        <v>0</v>
      </c>
      <c r="F75" s="29">
        <v>19.399999999999999</v>
      </c>
      <c r="G75" s="30">
        <f>D75*4+E75*9+F75*4</f>
        <v>77.599999999999994</v>
      </c>
      <c r="H75" s="105"/>
      <c r="I75" s="36" t="s">
        <v>98</v>
      </c>
      <c r="J75" s="123" t="s">
        <v>107</v>
      </c>
      <c r="K75" s="57">
        <v>200</v>
      </c>
      <c r="L75" s="29">
        <v>0</v>
      </c>
      <c r="M75" s="29">
        <v>0</v>
      </c>
      <c r="N75" s="29">
        <v>19.399999999999999</v>
      </c>
      <c r="O75" s="30">
        <f>L75*4+M75*9+N75*4</f>
        <v>77.599999999999994</v>
      </c>
    </row>
    <row r="76" spans="1:15" ht="38.25" customHeight="1" x14ac:dyDescent="0.25">
      <c r="A76" s="40" t="s">
        <v>31</v>
      </c>
      <c r="B76" s="36" t="s">
        <v>32</v>
      </c>
      <c r="C76" s="33">
        <v>20</v>
      </c>
      <c r="D76" s="29">
        <v>1.3</v>
      </c>
      <c r="E76" s="29">
        <v>0.3</v>
      </c>
      <c r="F76" s="29">
        <v>8.3000000000000007</v>
      </c>
      <c r="G76" s="30">
        <f>(D76+F76)*4+E76*9</f>
        <v>41.100000000000009</v>
      </c>
      <c r="H76" s="105"/>
      <c r="I76" s="40" t="s">
        <v>31</v>
      </c>
      <c r="J76" s="36" t="s">
        <v>32</v>
      </c>
      <c r="K76" s="33">
        <v>20</v>
      </c>
      <c r="L76" s="29">
        <v>1.3</v>
      </c>
      <c r="M76" s="29">
        <v>0.3</v>
      </c>
      <c r="N76" s="29">
        <v>8.3000000000000007</v>
      </c>
      <c r="O76" s="30">
        <f>(L76+N76)*4+M76*9</f>
        <v>41.100000000000009</v>
      </c>
    </row>
    <row r="77" spans="1:15" ht="38.25" customHeight="1" x14ac:dyDescent="0.25">
      <c r="A77" s="54" t="s">
        <v>31</v>
      </c>
      <c r="B77" s="36" t="s">
        <v>48</v>
      </c>
      <c r="C77" s="33">
        <v>20</v>
      </c>
      <c r="D77" s="29">
        <v>1.3</v>
      </c>
      <c r="E77" s="29">
        <v>0.3</v>
      </c>
      <c r="F77" s="29">
        <v>8.3000000000000007</v>
      </c>
      <c r="G77" s="30">
        <f>(D77+F77)*4+E77*9</f>
        <v>41.100000000000009</v>
      </c>
      <c r="H77" s="105"/>
      <c r="I77" s="54" t="s">
        <v>31</v>
      </c>
      <c r="J77" s="36" t="s">
        <v>48</v>
      </c>
      <c r="K77" s="33">
        <v>20</v>
      </c>
      <c r="L77" s="29">
        <v>1.3</v>
      </c>
      <c r="M77" s="29">
        <v>0.3</v>
      </c>
      <c r="N77" s="29">
        <v>8.3000000000000007</v>
      </c>
      <c r="O77" s="30">
        <f>(L77+N77)*4+M77*9</f>
        <v>41.100000000000009</v>
      </c>
    </row>
    <row r="78" spans="1:15" ht="38.25" customHeight="1" x14ac:dyDescent="0.25">
      <c r="A78" s="87"/>
      <c r="B78" s="50" t="s">
        <v>35</v>
      </c>
      <c r="C78" s="51">
        <v>910</v>
      </c>
      <c r="D78" s="51">
        <f>SUM(D71:D77)</f>
        <v>24.28</v>
      </c>
      <c r="E78" s="51">
        <f>SUM(E71:E77)</f>
        <v>39.129999999999995</v>
      </c>
      <c r="F78" s="51">
        <f>SUM(F71:F77)</f>
        <v>97.649999999999991</v>
      </c>
      <c r="G78" s="52">
        <f>SUM(G71:G77)</f>
        <v>839.89</v>
      </c>
      <c r="H78" s="116"/>
      <c r="I78" s="87"/>
      <c r="J78" s="50" t="s">
        <v>35</v>
      </c>
      <c r="K78" s="51">
        <v>910</v>
      </c>
      <c r="L78" s="51">
        <f>SUM(L71:L77)</f>
        <v>24.28</v>
      </c>
      <c r="M78" s="51">
        <f>SUM(M71:M77)</f>
        <v>39.129999999999995</v>
      </c>
      <c r="N78" s="51">
        <f>SUM(N71:N77)</f>
        <v>97.649999999999991</v>
      </c>
      <c r="O78" s="52">
        <f>SUM(O71:O77)</f>
        <v>839.89</v>
      </c>
    </row>
    <row r="79" spans="1:15" ht="38.25" customHeight="1" x14ac:dyDescent="0.25">
      <c r="A79" s="154"/>
      <c r="B79" s="89" t="s">
        <v>54</v>
      </c>
      <c r="C79" s="68" t="s">
        <v>55</v>
      </c>
      <c r="D79" s="68">
        <f>D69+D53</f>
        <v>43.290000000000006</v>
      </c>
      <c r="E79" s="68">
        <f>E69+E53</f>
        <v>40.020000000000003</v>
      </c>
      <c r="F79" s="68">
        <f>F69+F53</f>
        <v>198.73000000000002</v>
      </c>
      <c r="G79" s="68">
        <f>G69+G53</f>
        <v>1328.2600000000002</v>
      </c>
      <c r="H79" s="121"/>
      <c r="I79" s="154"/>
      <c r="J79" s="89" t="s">
        <v>54</v>
      </c>
      <c r="K79" s="68" t="s">
        <v>55</v>
      </c>
      <c r="L79" s="68">
        <f>L69+L53</f>
        <v>43.290000000000006</v>
      </c>
      <c r="M79" s="68">
        <f>M69+M53</f>
        <v>40.020000000000003</v>
      </c>
      <c r="N79" s="68">
        <f>N69+N53</f>
        <v>198.73000000000002</v>
      </c>
      <c r="O79" s="68">
        <f>O69+O53</f>
        <v>1328.2600000000002</v>
      </c>
    </row>
    <row r="80" spans="1:15" ht="38.25" customHeight="1" x14ac:dyDescent="0.25">
      <c r="A80" s="64"/>
      <c r="B80" s="65" t="s">
        <v>56</v>
      </c>
      <c r="C80" s="71" t="s">
        <v>55</v>
      </c>
      <c r="D80" s="64">
        <f>D78+D60</f>
        <v>39.880000000000003</v>
      </c>
      <c r="E80" s="64">
        <f>E78+E60</f>
        <v>48.429999999999993</v>
      </c>
      <c r="F80" s="64">
        <f>F78+F60</f>
        <v>208.64999999999998</v>
      </c>
      <c r="G80" s="64">
        <f>G78+G60</f>
        <v>1429.99</v>
      </c>
      <c r="H80" s="121"/>
      <c r="I80" s="64"/>
      <c r="J80" s="65" t="s">
        <v>56</v>
      </c>
      <c r="K80" s="71" t="s">
        <v>55</v>
      </c>
      <c r="L80" s="64">
        <f>L78+L60</f>
        <v>39.880000000000003</v>
      </c>
      <c r="M80" s="64">
        <f>M78+M60</f>
        <v>48.429999999999993</v>
      </c>
      <c r="N80" s="64">
        <f>N78+N60</f>
        <v>208.64999999999998</v>
      </c>
      <c r="O80" s="64">
        <f>O78+O60</f>
        <v>1429.99</v>
      </c>
    </row>
    <row r="81" spans="1:15" ht="20.25" x14ac:dyDescent="0.3">
      <c r="A81" s="146"/>
      <c r="B81" s="146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</row>
    <row r="82" spans="1:15" x14ac:dyDescent="0.25">
      <c r="A82" s="18"/>
      <c r="B82" s="18"/>
      <c r="C82" s="18"/>
      <c r="D82" s="18"/>
      <c r="E82" s="18"/>
      <c r="F82" s="18"/>
      <c r="G82" s="18"/>
      <c r="H82" s="18"/>
      <c r="I82" s="18"/>
      <c r="J82" s="18"/>
    </row>
    <row r="83" spans="1:15" ht="20.25" x14ac:dyDescent="0.3">
      <c r="A83" s="146"/>
      <c r="B83" s="146"/>
      <c r="C83" s="146"/>
      <c r="D83" s="146"/>
      <c r="E83" s="146"/>
      <c r="F83" s="146"/>
      <c r="G83" s="146"/>
      <c r="H83" s="146"/>
    </row>
    <row r="84" spans="1:15" ht="20.25" x14ac:dyDescent="0.3">
      <c r="A84" s="146"/>
      <c r="B84" s="146"/>
      <c r="C84" s="146"/>
      <c r="D84" s="146"/>
      <c r="E84" s="146"/>
      <c r="F84" s="146"/>
      <c r="G84" s="146"/>
      <c r="H84" s="146"/>
    </row>
    <row r="85" spans="1:15" ht="20.25" x14ac:dyDescent="0.3">
      <c r="A85" s="146"/>
      <c r="B85" s="146"/>
      <c r="C85" s="146"/>
      <c r="D85" s="146"/>
      <c r="E85" s="146"/>
      <c r="F85" s="146"/>
      <c r="G85" s="146"/>
      <c r="H85" s="146"/>
    </row>
    <row r="86" spans="1:15" ht="20.25" x14ac:dyDescent="0.3">
      <c r="A86" s="146"/>
      <c r="B86" s="146"/>
      <c r="C86" s="146"/>
      <c r="D86" s="146"/>
      <c r="E86" s="146"/>
      <c r="F86" s="146"/>
      <c r="G86" s="146"/>
      <c r="H86" s="146"/>
    </row>
    <row r="87" spans="1:15" ht="20.25" x14ac:dyDescent="0.3">
      <c r="A87" s="146"/>
      <c r="B87" s="146"/>
      <c r="C87" s="146"/>
      <c r="D87" s="146"/>
      <c r="E87" s="146"/>
      <c r="F87" s="146"/>
      <c r="G87" s="146"/>
      <c r="H87" s="146"/>
    </row>
    <row r="88" spans="1:15" ht="20.25" x14ac:dyDescent="0.3">
      <c r="A88" s="146"/>
      <c r="B88" s="146"/>
      <c r="C88" s="146"/>
      <c r="D88" s="146"/>
      <c r="E88" s="146"/>
      <c r="F88" s="146"/>
      <c r="G88" s="146"/>
      <c r="H88" s="146"/>
    </row>
    <row r="89" spans="1:15" ht="20.25" x14ac:dyDescent="0.3">
      <c r="A89" s="146"/>
      <c r="B89" s="146"/>
      <c r="C89" s="146"/>
      <c r="D89" s="146"/>
      <c r="E89" s="146"/>
      <c r="F89" s="146"/>
      <c r="G89" s="146"/>
      <c r="H89" s="146"/>
    </row>
    <row r="90" spans="1:15" ht="20.25" x14ac:dyDescent="0.3">
      <c r="A90" s="146"/>
      <c r="B90" s="146"/>
      <c r="C90" s="146"/>
      <c r="D90" s="146"/>
      <c r="E90" s="146"/>
      <c r="F90" s="146"/>
      <c r="G90" s="146"/>
      <c r="H90" s="146"/>
    </row>
  </sheetData>
  <mergeCells count="9">
    <mergeCell ref="I42:L43"/>
    <mergeCell ref="K44:K46"/>
    <mergeCell ref="L44:N45"/>
    <mergeCell ref="A1:G2"/>
    <mergeCell ref="C44:C46"/>
    <mergeCell ref="D44:F45"/>
    <mergeCell ref="C3:C5"/>
    <mergeCell ref="D3:F4"/>
    <mergeCell ref="A42:D43"/>
  </mergeCells>
  <pageMargins left="0.82677161693572998" right="0.15748031437397" top="0.74803149700164795" bottom="0.74803149700164795" header="0.31496062874794001" footer="0.31496062874794001"/>
  <pageSetup paperSize="9" scale="48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81"/>
  <sheetViews>
    <sheetView workbookViewId="0"/>
  </sheetViews>
  <sheetFormatPr defaultColWidth="9" defaultRowHeight="18" x14ac:dyDescent="0.25"/>
  <cols>
    <col min="1" max="1" width="15.7109375" style="13" customWidth="1"/>
    <col min="2" max="2" width="75.28515625" style="13" customWidth="1"/>
    <col min="3" max="3" width="18.42578125" style="13" customWidth="1"/>
    <col min="4" max="5" width="17.28515625" style="13" customWidth="1"/>
    <col min="6" max="6" width="17.42578125" style="13" customWidth="1"/>
    <col min="7" max="7" width="24.5703125" style="13" customWidth="1"/>
    <col min="8" max="8" width="13.42578125" style="13" customWidth="1"/>
    <col min="9" max="10" width="13.5703125" style="13" customWidth="1"/>
    <col min="11" max="11" width="13.42578125" style="13" customWidth="1"/>
    <col min="12" max="12" width="13.140625" style="13" customWidth="1"/>
    <col min="13" max="13" width="13.5703125" style="13" customWidth="1"/>
    <col min="14" max="14" width="13.42578125" style="13" customWidth="1"/>
    <col min="15" max="15" width="13.85546875" style="13" customWidth="1"/>
    <col min="16" max="16" width="9" style="13" customWidth="1"/>
    <col min="17" max="16384" width="9" style="13"/>
  </cols>
  <sheetData>
    <row r="1" spans="1:15" ht="30" customHeight="1" x14ac:dyDescent="0.25">
      <c r="A1" s="232" t="s">
        <v>109</v>
      </c>
      <c r="B1" s="233"/>
      <c r="C1" s="233"/>
      <c r="D1" s="233"/>
    </row>
    <row r="2" spans="1:15" ht="30" customHeight="1" x14ac:dyDescent="0.25">
      <c r="A2" s="234"/>
      <c r="B2" s="234"/>
      <c r="C2" s="234"/>
      <c r="D2" s="232"/>
    </row>
    <row r="3" spans="1:15" ht="40.5" x14ac:dyDescent="0.25">
      <c r="A3" s="210" t="s">
        <v>17</v>
      </c>
      <c r="B3" s="73" t="s">
        <v>16</v>
      </c>
      <c r="C3" s="210" t="s">
        <v>17</v>
      </c>
      <c r="D3" s="210" t="s">
        <v>18</v>
      </c>
      <c r="E3" s="213"/>
      <c r="F3" s="214"/>
      <c r="G3" s="29" t="s">
        <v>19</v>
      </c>
      <c r="H3" s="17"/>
      <c r="I3" s="18"/>
      <c r="J3" s="18"/>
      <c r="K3" s="18"/>
      <c r="L3" s="17"/>
      <c r="M3" s="18"/>
      <c r="N3" s="18"/>
      <c r="O3" s="18"/>
    </row>
    <row r="4" spans="1:15" ht="20.25" x14ac:dyDescent="0.25">
      <c r="A4" s="211"/>
      <c r="B4" s="74" t="s">
        <v>21</v>
      </c>
      <c r="C4" s="211"/>
      <c r="D4" s="215"/>
      <c r="E4" s="216"/>
      <c r="F4" s="217"/>
      <c r="G4" s="53" t="s">
        <v>22</v>
      </c>
      <c r="H4" s="18"/>
      <c r="I4" s="18"/>
      <c r="J4" s="18"/>
      <c r="K4" s="18"/>
      <c r="L4" s="18"/>
      <c r="M4" s="18"/>
      <c r="N4" s="18"/>
      <c r="O4" s="18"/>
    </row>
    <row r="5" spans="1:15" ht="20.25" x14ac:dyDescent="0.25">
      <c r="A5" s="212"/>
      <c r="B5" s="97"/>
      <c r="C5" s="212"/>
      <c r="D5" s="41" t="s">
        <v>23</v>
      </c>
      <c r="E5" s="41" t="s">
        <v>24</v>
      </c>
      <c r="F5" s="41" t="s">
        <v>25</v>
      </c>
      <c r="G5" s="99"/>
      <c r="H5" s="25"/>
      <c r="I5" s="25"/>
      <c r="J5" s="25"/>
      <c r="K5" s="25"/>
      <c r="L5" s="25"/>
      <c r="M5" s="25"/>
      <c r="N5" s="25"/>
      <c r="O5" s="25"/>
    </row>
    <row r="6" spans="1:15" ht="38.25" customHeight="1" x14ac:dyDescent="0.25">
      <c r="A6" s="29"/>
      <c r="B6" s="26" t="s">
        <v>26</v>
      </c>
      <c r="C6" s="29"/>
      <c r="D6" s="29"/>
      <c r="E6" s="29"/>
      <c r="F6" s="29"/>
      <c r="G6" s="29"/>
      <c r="H6" s="25"/>
      <c r="I6" s="25"/>
      <c r="J6" s="25"/>
      <c r="K6" s="25"/>
      <c r="L6" s="25"/>
      <c r="M6" s="25"/>
      <c r="N6" s="25"/>
      <c r="O6" s="25"/>
    </row>
    <row r="7" spans="1:15" ht="59.25" customHeight="1" x14ac:dyDescent="0.25">
      <c r="A7" s="155" t="s">
        <v>110</v>
      </c>
      <c r="B7" s="27" t="s">
        <v>111</v>
      </c>
      <c r="C7" s="28" t="s">
        <v>112</v>
      </c>
      <c r="D7" s="29">
        <v>22.9</v>
      </c>
      <c r="E7" s="29">
        <v>17.5</v>
      </c>
      <c r="F7" s="29">
        <v>29.7</v>
      </c>
      <c r="G7" s="30">
        <f>D7*4+E7*9+F7*4</f>
        <v>367.9</v>
      </c>
      <c r="H7" s="25"/>
      <c r="I7" s="25"/>
      <c r="J7" s="25"/>
      <c r="K7" s="31"/>
      <c r="L7" s="25"/>
      <c r="M7" s="25"/>
      <c r="N7" s="25"/>
      <c r="O7" s="25"/>
    </row>
    <row r="8" spans="1:15" ht="38.25" customHeight="1" x14ac:dyDescent="0.25">
      <c r="A8" s="32">
        <v>692</v>
      </c>
      <c r="B8" s="36" t="s">
        <v>61</v>
      </c>
      <c r="C8" s="48">
        <v>200</v>
      </c>
      <c r="D8" s="29">
        <v>3.8</v>
      </c>
      <c r="E8" s="29">
        <v>3.2</v>
      </c>
      <c r="F8" s="29">
        <v>13.5</v>
      </c>
      <c r="G8" s="30">
        <f>D8*4+E8*9+F8*4</f>
        <v>98</v>
      </c>
      <c r="H8" s="25"/>
      <c r="I8" s="25"/>
      <c r="J8" s="25"/>
      <c r="K8" s="25"/>
      <c r="L8" s="25"/>
      <c r="M8" s="25"/>
      <c r="N8" s="25"/>
      <c r="O8" s="25"/>
    </row>
    <row r="9" spans="1:15" ht="38.25" customHeight="1" x14ac:dyDescent="0.25">
      <c r="A9" s="32" t="s">
        <v>31</v>
      </c>
      <c r="B9" s="35" t="s">
        <v>32</v>
      </c>
      <c r="C9" s="33">
        <v>10</v>
      </c>
      <c r="D9" s="34">
        <v>0.6</v>
      </c>
      <c r="E9" s="34">
        <v>0.1</v>
      </c>
      <c r="F9" s="34">
        <v>4.2</v>
      </c>
      <c r="G9" s="30">
        <f>D9*4+E9*9+F9*4</f>
        <v>20.100000000000001</v>
      </c>
      <c r="H9" s="25"/>
      <c r="I9" s="25"/>
      <c r="J9" s="25"/>
      <c r="K9" s="25"/>
      <c r="L9" s="25"/>
      <c r="M9" s="25"/>
      <c r="N9" s="25"/>
      <c r="O9" s="25"/>
    </row>
    <row r="10" spans="1:15" ht="3.75" customHeight="1" x14ac:dyDescent="0.25">
      <c r="A10" s="36"/>
      <c r="B10" s="36"/>
      <c r="C10" s="37"/>
      <c r="D10" s="38"/>
      <c r="E10" s="38"/>
      <c r="F10" s="38"/>
      <c r="G10" s="39"/>
      <c r="H10" s="25"/>
      <c r="I10" s="25"/>
      <c r="J10" s="25"/>
      <c r="K10" s="25"/>
      <c r="L10" s="25"/>
      <c r="M10" s="25"/>
      <c r="N10" s="25"/>
      <c r="O10" s="25"/>
    </row>
    <row r="11" spans="1:15" ht="38.25" customHeight="1" x14ac:dyDescent="0.25">
      <c r="A11" s="36" t="s">
        <v>31</v>
      </c>
      <c r="B11" s="156" t="s">
        <v>113</v>
      </c>
      <c r="C11" s="157" t="s">
        <v>114</v>
      </c>
      <c r="D11" s="41">
        <v>2</v>
      </c>
      <c r="E11" s="41">
        <v>6.5</v>
      </c>
      <c r="F11" s="41">
        <v>10</v>
      </c>
      <c r="G11" s="158">
        <f>D11*4+E11*9+F11*4</f>
        <v>106.5</v>
      </c>
      <c r="H11" s="25"/>
      <c r="I11" s="25"/>
      <c r="J11" s="25"/>
      <c r="K11" s="25"/>
      <c r="L11" s="25"/>
      <c r="M11" s="25"/>
      <c r="N11" s="25"/>
      <c r="O11" s="25"/>
    </row>
    <row r="12" spans="1:15" ht="38.25" customHeight="1" x14ac:dyDescent="0.25">
      <c r="A12" s="78"/>
      <c r="B12" s="89" t="s">
        <v>35</v>
      </c>
      <c r="C12" s="68">
        <v>500</v>
      </c>
      <c r="D12" s="68">
        <f>SUM(D7:D11)</f>
        <v>29.3</v>
      </c>
      <c r="E12" s="68">
        <f>SUM(E7:E11)</f>
        <v>27.3</v>
      </c>
      <c r="F12" s="68">
        <f>SUM(F7:F11)</f>
        <v>57.400000000000006</v>
      </c>
      <c r="G12" s="69">
        <f>SUM(G7:G11)</f>
        <v>592.5</v>
      </c>
      <c r="H12" s="25"/>
      <c r="I12" s="25"/>
      <c r="J12" s="25"/>
      <c r="K12" s="25"/>
      <c r="L12" s="25"/>
      <c r="M12" s="25"/>
      <c r="N12" s="25"/>
      <c r="O12" s="25"/>
    </row>
    <row r="13" spans="1:15" ht="38.25" customHeight="1" x14ac:dyDescent="0.25">
      <c r="A13" s="85"/>
      <c r="B13" s="85" t="s">
        <v>77</v>
      </c>
      <c r="C13" s="46"/>
      <c r="D13" s="46"/>
      <c r="E13" s="46"/>
      <c r="F13" s="46"/>
      <c r="G13" s="159"/>
      <c r="H13" s="25"/>
      <c r="I13" s="25"/>
      <c r="J13" s="25"/>
      <c r="K13" s="25"/>
      <c r="L13" s="25"/>
      <c r="M13" s="25"/>
      <c r="N13" s="25"/>
      <c r="O13" s="25"/>
    </row>
    <row r="14" spans="1:15" ht="53.25" customHeight="1" x14ac:dyDescent="0.25">
      <c r="A14" s="155" t="s">
        <v>110</v>
      </c>
      <c r="B14" s="27" t="s">
        <v>111</v>
      </c>
      <c r="C14" s="28" t="s">
        <v>115</v>
      </c>
      <c r="D14" s="29">
        <v>27.2</v>
      </c>
      <c r="E14" s="29">
        <v>20.8</v>
      </c>
      <c r="F14" s="29">
        <v>35.299999999999997</v>
      </c>
      <c r="G14" s="30">
        <f>D14*4+E14*9+F14*4</f>
        <v>437.2</v>
      </c>
      <c r="H14" s="25"/>
      <c r="I14" s="25"/>
      <c r="J14" s="25"/>
      <c r="K14" s="25"/>
      <c r="L14" s="25"/>
      <c r="M14" s="25"/>
      <c r="N14" s="25"/>
      <c r="O14" s="25"/>
    </row>
    <row r="15" spans="1:15" ht="38.25" customHeight="1" x14ac:dyDescent="0.25">
      <c r="A15" s="32">
        <v>692</v>
      </c>
      <c r="B15" s="36" t="s">
        <v>61</v>
      </c>
      <c r="C15" s="48">
        <v>200</v>
      </c>
      <c r="D15" s="29">
        <v>3.8</v>
      </c>
      <c r="E15" s="29">
        <v>3.2</v>
      </c>
      <c r="F15" s="29">
        <v>13.5</v>
      </c>
      <c r="G15" s="30">
        <f>D15*4+E15*9+F15*4</f>
        <v>98</v>
      </c>
      <c r="H15" s="25"/>
      <c r="I15" s="25"/>
      <c r="J15" s="25"/>
      <c r="K15" s="25"/>
      <c r="L15" s="25"/>
      <c r="M15" s="25"/>
      <c r="N15" s="25"/>
      <c r="O15" s="25"/>
    </row>
    <row r="16" spans="1:15" ht="38.25" customHeight="1" x14ac:dyDescent="0.25">
      <c r="A16" s="32" t="s">
        <v>31</v>
      </c>
      <c r="B16" s="35" t="s">
        <v>32</v>
      </c>
      <c r="C16" s="33">
        <v>10</v>
      </c>
      <c r="D16" s="34">
        <v>0.6</v>
      </c>
      <c r="E16" s="34">
        <v>0.1</v>
      </c>
      <c r="F16" s="34">
        <v>4.2</v>
      </c>
      <c r="G16" s="30">
        <f>D16*4+E16*9+F16*4</f>
        <v>20.100000000000001</v>
      </c>
      <c r="H16" s="25"/>
      <c r="I16" s="25"/>
      <c r="J16" s="25"/>
      <c r="K16" s="25"/>
      <c r="L16" s="25"/>
      <c r="M16" s="25"/>
      <c r="N16" s="25"/>
      <c r="O16" s="25"/>
    </row>
    <row r="17" spans="1:15" ht="3" customHeight="1" x14ac:dyDescent="0.25">
      <c r="A17" s="36"/>
      <c r="B17" s="36"/>
      <c r="C17" s="37"/>
      <c r="D17" s="38"/>
      <c r="E17" s="38"/>
      <c r="F17" s="38"/>
      <c r="G17" s="39"/>
      <c r="H17" s="25"/>
      <c r="I17" s="25"/>
      <c r="J17" s="25"/>
      <c r="K17" s="25"/>
      <c r="L17" s="25"/>
      <c r="M17" s="25"/>
      <c r="N17" s="25"/>
      <c r="O17" s="25"/>
    </row>
    <row r="18" spans="1:15" ht="38.25" customHeight="1" x14ac:dyDescent="0.25">
      <c r="A18" s="36" t="s">
        <v>31</v>
      </c>
      <c r="B18" s="156" t="s">
        <v>113</v>
      </c>
      <c r="C18" s="157" t="s">
        <v>114</v>
      </c>
      <c r="D18" s="41">
        <v>2</v>
      </c>
      <c r="E18" s="41">
        <v>6.5</v>
      </c>
      <c r="F18" s="41">
        <v>10</v>
      </c>
      <c r="G18" s="158">
        <f>D18*4+E18*9+F18*4</f>
        <v>106.5</v>
      </c>
      <c r="H18" s="25"/>
      <c r="I18" s="25"/>
      <c r="J18" s="25"/>
      <c r="K18" s="25"/>
      <c r="L18" s="25"/>
      <c r="M18" s="25"/>
      <c r="N18" s="25"/>
      <c r="O18" s="25"/>
    </row>
    <row r="19" spans="1:15" ht="38.25" customHeight="1" x14ac:dyDescent="0.25">
      <c r="A19" s="64"/>
      <c r="B19" s="91" t="s">
        <v>35</v>
      </c>
      <c r="C19" s="93">
        <v>540</v>
      </c>
      <c r="D19" s="93">
        <f>SUM(D14:D18)</f>
        <v>33.6</v>
      </c>
      <c r="E19" s="93">
        <f>SUM(E14:E18)</f>
        <v>30.6</v>
      </c>
      <c r="F19" s="93">
        <f>SUM(F14:F18)</f>
        <v>63</v>
      </c>
      <c r="G19" s="160">
        <f>SUM(G14:G18)</f>
        <v>661.80000000000007</v>
      </c>
      <c r="H19" s="25"/>
      <c r="I19" s="25"/>
      <c r="J19" s="25"/>
      <c r="K19" s="25"/>
      <c r="L19" s="25"/>
      <c r="M19" s="25"/>
      <c r="N19" s="25"/>
      <c r="O19" s="25"/>
    </row>
    <row r="20" spans="1:15" ht="38.25" customHeight="1" x14ac:dyDescent="0.25">
      <c r="A20" s="53"/>
      <c r="B20" s="26" t="s">
        <v>39</v>
      </c>
      <c r="C20" s="53"/>
      <c r="D20" s="53"/>
      <c r="E20" s="53"/>
      <c r="F20" s="53"/>
      <c r="G20" s="53"/>
      <c r="H20" s="25"/>
      <c r="I20" s="25"/>
      <c r="J20" s="25"/>
      <c r="K20" s="25"/>
      <c r="L20" s="25"/>
      <c r="M20" s="25"/>
      <c r="N20" s="25"/>
      <c r="O20" s="25"/>
    </row>
    <row r="21" spans="1:15" ht="34.5" customHeight="1" x14ac:dyDescent="0.25">
      <c r="A21" s="36">
        <v>133</v>
      </c>
      <c r="B21" s="27" t="s">
        <v>116</v>
      </c>
      <c r="C21" s="33" t="s">
        <v>117</v>
      </c>
      <c r="D21" s="29">
        <v>6.3</v>
      </c>
      <c r="E21" s="29">
        <v>6.2</v>
      </c>
      <c r="F21" s="29">
        <v>11.1</v>
      </c>
      <c r="G21" s="30">
        <f t="shared" ref="G21:G27" si="0">D21*4+E21*9+F21*4</f>
        <v>125.4</v>
      </c>
      <c r="H21" s="161"/>
      <c r="I21" s="25"/>
      <c r="J21" s="25"/>
      <c r="K21" s="25"/>
      <c r="L21" s="25"/>
      <c r="M21" s="25"/>
      <c r="N21" s="25"/>
      <c r="O21" s="25"/>
    </row>
    <row r="22" spans="1:15" ht="51.75" customHeight="1" x14ac:dyDescent="0.25">
      <c r="A22" s="36">
        <v>462</v>
      </c>
      <c r="B22" s="162" t="s">
        <v>118</v>
      </c>
      <c r="C22" s="33" t="s">
        <v>119</v>
      </c>
      <c r="D22" s="29">
        <v>10.8</v>
      </c>
      <c r="E22" s="29">
        <v>12</v>
      </c>
      <c r="F22" s="29">
        <v>19.3</v>
      </c>
      <c r="G22" s="30">
        <f t="shared" si="0"/>
        <v>228.39999999999998</v>
      </c>
      <c r="H22" s="25"/>
      <c r="I22" s="25"/>
      <c r="J22" s="25"/>
      <c r="K22" s="25"/>
      <c r="L22" s="25"/>
      <c r="M22" s="25"/>
      <c r="N22" s="25"/>
      <c r="O22" s="25"/>
    </row>
    <row r="23" spans="1:15" ht="38.25" customHeight="1" x14ac:dyDescent="0.25">
      <c r="A23" s="36">
        <v>511</v>
      </c>
      <c r="B23" s="123" t="s">
        <v>120</v>
      </c>
      <c r="C23" s="57">
        <v>180</v>
      </c>
      <c r="D23" s="29">
        <v>3.8</v>
      </c>
      <c r="E23" s="29">
        <v>5.3</v>
      </c>
      <c r="F23" s="29">
        <v>20.3</v>
      </c>
      <c r="G23" s="30">
        <f t="shared" si="0"/>
        <v>144.1</v>
      </c>
      <c r="H23" s="25"/>
      <c r="I23" s="25"/>
      <c r="J23" s="25"/>
      <c r="K23" s="25"/>
      <c r="L23" s="25"/>
      <c r="M23" s="25"/>
      <c r="N23" s="25"/>
      <c r="O23" s="25"/>
    </row>
    <row r="24" spans="1:15" ht="56.25" customHeight="1" x14ac:dyDescent="0.25">
      <c r="A24" s="163">
        <v>524</v>
      </c>
      <c r="B24" s="164" t="s">
        <v>121</v>
      </c>
      <c r="C24" s="57">
        <v>35</v>
      </c>
      <c r="D24" s="165">
        <v>1.36</v>
      </c>
      <c r="E24" s="165">
        <v>0.36</v>
      </c>
      <c r="F24" s="165">
        <v>6.5</v>
      </c>
      <c r="G24" s="166">
        <f t="shared" si="0"/>
        <v>34.68</v>
      </c>
      <c r="H24" s="25"/>
      <c r="I24" s="25"/>
      <c r="J24" s="25"/>
      <c r="K24" s="25"/>
      <c r="L24" s="25"/>
      <c r="M24" s="25"/>
      <c r="N24" s="25"/>
      <c r="O24" s="25"/>
    </row>
    <row r="25" spans="1:15" ht="58.5" customHeight="1" x14ac:dyDescent="0.25">
      <c r="A25" s="54">
        <v>638</v>
      </c>
      <c r="B25" s="36" t="s">
        <v>122</v>
      </c>
      <c r="C25" s="33" t="s">
        <v>47</v>
      </c>
      <c r="D25" s="29">
        <v>0.4</v>
      </c>
      <c r="E25" s="29">
        <v>0</v>
      </c>
      <c r="F25" s="29">
        <v>21.2</v>
      </c>
      <c r="G25" s="30">
        <f t="shared" si="0"/>
        <v>86.399999999999991</v>
      </c>
      <c r="H25" s="25"/>
      <c r="I25" s="25"/>
      <c r="J25" s="25"/>
      <c r="K25" s="25"/>
      <c r="L25" s="25"/>
      <c r="M25" s="25"/>
      <c r="N25" s="25"/>
      <c r="O25" s="25"/>
    </row>
    <row r="26" spans="1:15" ht="38.25" customHeight="1" x14ac:dyDescent="0.25">
      <c r="A26" s="32" t="s">
        <v>31</v>
      </c>
      <c r="B26" s="35" t="s">
        <v>32</v>
      </c>
      <c r="C26" s="33">
        <v>35</v>
      </c>
      <c r="D26" s="29">
        <v>2.2000000000000002</v>
      </c>
      <c r="E26" s="29">
        <v>0.6</v>
      </c>
      <c r="F26" s="29">
        <v>14.5</v>
      </c>
      <c r="G26" s="30">
        <f t="shared" si="0"/>
        <v>72.2</v>
      </c>
      <c r="H26" s="25"/>
      <c r="I26" s="25"/>
      <c r="J26" s="25"/>
      <c r="K26" s="25"/>
      <c r="L26" s="25"/>
      <c r="M26" s="25"/>
      <c r="N26" s="25"/>
      <c r="O26" s="25"/>
    </row>
    <row r="27" spans="1:15" ht="38.25" customHeight="1" x14ac:dyDescent="0.25">
      <c r="A27" s="54" t="s">
        <v>31</v>
      </c>
      <c r="B27" s="36" t="s">
        <v>48</v>
      </c>
      <c r="C27" s="33">
        <v>48</v>
      </c>
      <c r="D27" s="29">
        <v>3.02</v>
      </c>
      <c r="E27" s="29">
        <v>0.82</v>
      </c>
      <c r="F27" s="29">
        <v>19.920000000000002</v>
      </c>
      <c r="G27" s="30">
        <f t="shared" si="0"/>
        <v>99.140000000000015</v>
      </c>
      <c r="H27" s="25"/>
      <c r="I27" s="25"/>
      <c r="J27" s="25"/>
      <c r="K27" s="25"/>
      <c r="L27" s="25"/>
      <c r="M27" s="25"/>
      <c r="N27" s="25"/>
      <c r="O27" s="25"/>
    </row>
    <row r="28" spans="1:15" ht="38.25" customHeight="1" x14ac:dyDescent="0.25">
      <c r="A28" s="59"/>
      <c r="B28" s="153" t="s">
        <v>35</v>
      </c>
      <c r="C28" s="68">
        <v>855</v>
      </c>
      <c r="D28" s="78">
        <f>SUM(D21:D27)</f>
        <v>27.88</v>
      </c>
      <c r="E28" s="44">
        <f>SUM(E21:E27)</f>
        <v>25.28</v>
      </c>
      <c r="F28" s="44">
        <f>SUM(F21:F27)</f>
        <v>112.82000000000001</v>
      </c>
      <c r="G28" s="78">
        <f>SUM(G21:G27)</f>
        <v>790.31999999999994</v>
      </c>
      <c r="H28" s="25"/>
      <c r="I28" s="25"/>
      <c r="J28" s="25"/>
      <c r="K28" s="25"/>
      <c r="L28" s="25"/>
      <c r="M28" s="25"/>
      <c r="N28" s="25"/>
      <c r="O28" s="25"/>
    </row>
    <row r="29" spans="1:15" ht="38.25" customHeight="1" x14ac:dyDescent="0.25">
      <c r="A29" s="34"/>
      <c r="B29" s="85" t="s">
        <v>49</v>
      </c>
      <c r="C29" s="29"/>
      <c r="D29" s="29"/>
      <c r="E29" s="29"/>
      <c r="F29" s="29"/>
      <c r="G29" s="30"/>
      <c r="H29" s="25"/>
      <c r="I29" s="25"/>
      <c r="J29" s="25"/>
      <c r="K29" s="25"/>
      <c r="L29" s="25"/>
      <c r="M29" s="25"/>
      <c r="N29" s="25"/>
      <c r="O29" s="25"/>
    </row>
    <row r="30" spans="1:15" ht="54" customHeight="1" x14ac:dyDescent="0.25">
      <c r="A30" s="36">
        <v>133</v>
      </c>
      <c r="B30" s="27" t="s">
        <v>116</v>
      </c>
      <c r="C30" s="33" t="s">
        <v>123</v>
      </c>
      <c r="D30" s="34">
        <v>6.8</v>
      </c>
      <c r="E30" s="34">
        <v>6.3</v>
      </c>
      <c r="F30" s="34">
        <v>11.4</v>
      </c>
      <c r="G30" s="39">
        <f t="shared" ref="G30:G35" si="1">D30*4+E30*9+F30*4</f>
        <v>129.5</v>
      </c>
      <c r="H30" s="25"/>
      <c r="I30" s="25"/>
      <c r="J30" s="25"/>
      <c r="K30" s="25"/>
      <c r="L30" s="25"/>
      <c r="M30" s="25"/>
      <c r="N30" s="25"/>
      <c r="O30" s="25"/>
    </row>
    <row r="31" spans="1:15" ht="56.25" customHeight="1" x14ac:dyDescent="0.25">
      <c r="A31" s="36">
        <v>462</v>
      </c>
      <c r="B31" s="162" t="s">
        <v>124</v>
      </c>
      <c r="C31" s="33" t="s">
        <v>125</v>
      </c>
      <c r="D31" s="29">
        <v>12.9</v>
      </c>
      <c r="E31" s="29">
        <v>14.4</v>
      </c>
      <c r="F31" s="29">
        <v>23.1</v>
      </c>
      <c r="G31" s="30">
        <f t="shared" si="1"/>
        <v>273.60000000000002</v>
      </c>
      <c r="H31" s="25"/>
      <c r="I31" s="25"/>
      <c r="J31" s="25"/>
      <c r="K31" s="25"/>
      <c r="L31" s="25"/>
      <c r="M31" s="25"/>
      <c r="N31" s="25"/>
      <c r="O31" s="25"/>
    </row>
    <row r="32" spans="1:15" ht="38.25" customHeight="1" x14ac:dyDescent="0.25">
      <c r="A32" s="76">
        <v>511</v>
      </c>
      <c r="B32" s="123" t="s">
        <v>120</v>
      </c>
      <c r="C32" s="57">
        <v>180</v>
      </c>
      <c r="D32" s="34">
        <v>3.8</v>
      </c>
      <c r="E32" s="34">
        <v>5.3</v>
      </c>
      <c r="F32" s="34">
        <v>20.3</v>
      </c>
      <c r="G32" s="39">
        <f t="shared" si="1"/>
        <v>144.1</v>
      </c>
      <c r="H32" s="25"/>
      <c r="I32" s="25"/>
      <c r="J32" s="25"/>
      <c r="K32" s="25"/>
      <c r="L32" s="25"/>
      <c r="M32" s="25"/>
      <c r="N32" s="25"/>
      <c r="O32" s="25"/>
    </row>
    <row r="33" spans="1:15" ht="55.5" customHeight="1" x14ac:dyDescent="0.25">
      <c r="A33" s="163">
        <v>524</v>
      </c>
      <c r="B33" s="164" t="s">
        <v>121</v>
      </c>
      <c r="C33" s="57">
        <v>35</v>
      </c>
      <c r="D33" s="165">
        <v>1.36</v>
      </c>
      <c r="E33" s="165">
        <v>0.36</v>
      </c>
      <c r="F33" s="165">
        <v>6.5</v>
      </c>
      <c r="G33" s="166">
        <f t="shared" si="1"/>
        <v>34.68</v>
      </c>
      <c r="H33" s="25"/>
      <c r="I33" s="25"/>
      <c r="J33" s="25"/>
      <c r="K33" s="25"/>
      <c r="L33" s="25"/>
      <c r="M33" s="25"/>
      <c r="N33" s="25"/>
      <c r="O33" s="25"/>
    </row>
    <row r="34" spans="1:15" ht="56.25" customHeight="1" x14ac:dyDescent="0.25">
      <c r="A34" s="54">
        <v>638</v>
      </c>
      <c r="B34" s="36" t="s">
        <v>122</v>
      </c>
      <c r="C34" s="33" t="s">
        <v>53</v>
      </c>
      <c r="D34" s="29">
        <v>0.4</v>
      </c>
      <c r="E34" s="29">
        <v>0</v>
      </c>
      <c r="F34" s="29">
        <v>21.2</v>
      </c>
      <c r="G34" s="30">
        <f t="shared" si="1"/>
        <v>86.399999999999991</v>
      </c>
      <c r="H34" s="25"/>
      <c r="I34" s="25"/>
      <c r="J34" s="25"/>
      <c r="K34" s="25"/>
      <c r="L34" s="25"/>
      <c r="M34" s="25"/>
      <c r="N34" s="25"/>
      <c r="O34" s="25"/>
    </row>
    <row r="35" spans="1:15" ht="38.25" customHeight="1" x14ac:dyDescent="0.25">
      <c r="A35" s="32" t="s">
        <v>31</v>
      </c>
      <c r="B35" s="35" t="s">
        <v>32</v>
      </c>
      <c r="C35" s="33">
        <v>35</v>
      </c>
      <c r="D35" s="29">
        <v>2.2000000000000002</v>
      </c>
      <c r="E35" s="29">
        <v>0.6</v>
      </c>
      <c r="F35" s="29">
        <v>14.5</v>
      </c>
      <c r="G35" s="30">
        <f t="shared" si="1"/>
        <v>72.2</v>
      </c>
      <c r="H35" s="25"/>
      <c r="I35" s="25"/>
      <c r="J35" s="25"/>
      <c r="K35" s="25"/>
      <c r="L35" s="25"/>
      <c r="M35" s="25"/>
      <c r="N35" s="25"/>
      <c r="O35" s="25"/>
    </row>
    <row r="36" spans="1:15" ht="38.25" customHeight="1" x14ac:dyDescent="0.25">
      <c r="A36" s="54" t="s">
        <v>31</v>
      </c>
      <c r="B36" s="36" t="s">
        <v>48</v>
      </c>
      <c r="C36" s="33">
        <v>20</v>
      </c>
      <c r="D36" s="29">
        <v>1.3</v>
      </c>
      <c r="E36" s="29">
        <v>0.3</v>
      </c>
      <c r="F36" s="29">
        <v>8.3000000000000007</v>
      </c>
      <c r="G36" s="30">
        <f>(D36+F36)*4+E36*9</f>
        <v>41.100000000000009</v>
      </c>
      <c r="H36" s="25"/>
      <c r="I36" s="25"/>
      <c r="J36" s="25"/>
      <c r="K36" s="25"/>
      <c r="L36" s="25"/>
      <c r="M36" s="25"/>
      <c r="N36" s="25"/>
      <c r="O36" s="25"/>
    </row>
    <row r="37" spans="1:15" ht="38.25" customHeight="1" x14ac:dyDescent="0.25">
      <c r="A37" s="64"/>
      <c r="B37" s="50" t="s">
        <v>35</v>
      </c>
      <c r="C37" s="51">
        <v>925</v>
      </c>
      <c r="D37" s="64">
        <f>SUM(D30:D36)</f>
        <v>28.759999999999998</v>
      </c>
      <c r="E37" s="51">
        <f>SUM(E30:E36)</f>
        <v>27.26</v>
      </c>
      <c r="F37" s="51">
        <f>SUM(F30:F36)</f>
        <v>105.3</v>
      </c>
      <c r="G37" s="82">
        <f>SUM(G30:G36)</f>
        <v>781.58</v>
      </c>
      <c r="H37" s="25"/>
      <c r="I37" s="25"/>
      <c r="J37" s="25"/>
      <c r="K37" s="25"/>
      <c r="L37" s="25"/>
      <c r="M37" s="25"/>
      <c r="N37" s="25"/>
      <c r="O37" s="25"/>
    </row>
    <row r="38" spans="1:15" ht="38.25" customHeight="1" x14ac:dyDescent="0.25">
      <c r="A38" s="67"/>
      <c r="B38" s="60" t="s">
        <v>126</v>
      </c>
      <c r="C38" s="44" t="s">
        <v>55</v>
      </c>
      <c r="D38" s="44">
        <f>D28+D12</f>
        <v>57.18</v>
      </c>
      <c r="E38" s="44">
        <f>E28+E12</f>
        <v>52.58</v>
      </c>
      <c r="F38" s="44">
        <f>F28+F12</f>
        <v>170.22000000000003</v>
      </c>
      <c r="G38" s="44">
        <f>G28+G12</f>
        <v>1382.82</v>
      </c>
      <c r="H38" s="25"/>
      <c r="I38" s="25"/>
      <c r="J38" s="25"/>
      <c r="K38" s="25"/>
      <c r="L38" s="25"/>
      <c r="M38" s="25"/>
      <c r="N38" s="25"/>
      <c r="O38" s="25"/>
    </row>
    <row r="39" spans="1:15" ht="38.25" customHeight="1" x14ac:dyDescent="0.25">
      <c r="A39" s="70"/>
      <c r="B39" s="65" t="s">
        <v>127</v>
      </c>
      <c r="C39" s="71" t="s">
        <v>55</v>
      </c>
      <c r="D39" s="64">
        <f>D37+D19</f>
        <v>62.36</v>
      </c>
      <c r="E39" s="64">
        <f>E37+E19</f>
        <v>57.86</v>
      </c>
      <c r="F39" s="64">
        <f>F37+F19</f>
        <v>168.3</v>
      </c>
      <c r="G39" s="64">
        <f>G37+G19</f>
        <v>1443.38</v>
      </c>
      <c r="H39" s="25"/>
      <c r="I39" s="25"/>
      <c r="J39" s="25"/>
      <c r="K39" s="25"/>
      <c r="L39" s="25"/>
      <c r="M39" s="25"/>
      <c r="N39" s="25"/>
      <c r="O39" s="25"/>
    </row>
    <row r="40" spans="1:15" ht="38.25" customHeight="1" x14ac:dyDescent="0.25">
      <c r="A40" s="96"/>
      <c r="B40" s="167"/>
      <c r="C40" s="121"/>
      <c r="D40" s="121"/>
      <c r="E40" s="121"/>
      <c r="F40" s="121"/>
      <c r="G40" s="121"/>
      <c r="H40" s="25"/>
      <c r="I40" s="25"/>
      <c r="J40" s="25"/>
      <c r="K40" s="25"/>
      <c r="L40" s="25"/>
      <c r="M40" s="25"/>
      <c r="N40" s="25"/>
      <c r="O40" s="25"/>
    </row>
    <row r="41" spans="1:15" ht="38.25" customHeight="1" x14ac:dyDescent="0.25">
      <c r="A41" s="96"/>
      <c r="B41" s="167"/>
      <c r="C41" s="121"/>
      <c r="D41" s="121"/>
      <c r="E41" s="121"/>
      <c r="F41" s="121"/>
      <c r="G41" s="121"/>
      <c r="H41" s="25"/>
      <c r="I41" s="25"/>
      <c r="J41" s="25"/>
      <c r="K41" s="25"/>
      <c r="L41" s="25"/>
      <c r="M41" s="25"/>
      <c r="N41" s="25"/>
      <c r="O41" s="25"/>
    </row>
    <row r="42" spans="1:15" ht="38.25" customHeight="1" x14ac:dyDescent="0.25">
      <c r="A42" s="96"/>
      <c r="B42" s="167"/>
      <c r="C42" s="121"/>
      <c r="D42" s="121"/>
      <c r="E42" s="121"/>
      <c r="F42" s="121"/>
      <c r="G42" s="121"/>
      <c r="H42" s="25"/>
      <c r="I42" s="25"/>
      <c r="J42" s="25"/>
      <c r="K42" s="25"/>
      <c r="L42" s="25"/>
      <c r="M42" s="25"/>
      <c r="N42" s="25"/>
      <c r="O42" s="25"/>
    </row>
    <row r="43" spans="1:15" ht="38.25" customHeight="1" x14ac:dyDescent="0.25">
      <c r="A43" s="232" t="s">
        <v>128</v>
      </c>
      <c r="B43" s="233"/>
      <c r="C43" s="233"/>
      <c r="D43" s="233"/>
      <c r="H43" s="18"/>
      <c r="I43" s="18"/>
      <c r="J43" s="18"/>
      <c r="K43" s="18"/>
      <c r="L43" s="18"/>
      <c r="M43" s="18"/>
      <c r="N43" s="18"/>
      <c r="O43" s="18"/>
    </row>
    <row r="44" spans="1:15" ht="38.25" customHeight="1" x14ac:dyDescent="0.25">
      <c r="A44" s="234"/>
      <c r="B44" s="234"/>
      <c r="C44" s="234"/>
      <c r="D44" s="232"/>
      <c r="H44" s="18"/>
      <c r="I44" s="18"/>
      <c r="J44" s="18"/>
      <c r="K44" s="18"/>
      <c r="L44" s="18"/>
      <c r="M44" s="18"/>
      <c r="N44" s="18"/>
      <c r="O44" s="18"/>
    </row>
    <row r="45" spans="1:15" ht="38.25" customHeight="1" x14ac:dyDescent="0.25">
      <c r="A45" s="210" t="s">
        <v>17</v>
      </c>
      <c r="B45" s="73" t="s">
        <v>16</v>
      </c>
      <c r="C45" s="210" t="s">
        <v>17</v>
      </c>
      <c r="D45" s="210" t="s">
        <v>18</v>
      </c>
      <c r="E45" s="213"/>
      <c r="F45" s="214"/>
      <c r="G45" s="29" t="s">
        <v>19</v>
      </c>
      <c r="H45" s="18"/>
      <c r="I45" s="18"/>
      <c r="J45" s="18"/>
      <c r="K45" s="18"/>
      <c r="L45" s="18"/>
      <c r="M45" s="18"/>
      <c r="N45" s="18"/>
      <c r="O45" s="18"/>
    </row>
    <row r="46" spans="1:15" ht="38.25" customHeight="1" x14ac:dyDescent="0.25">
      <c r="A46" s="211"/>
      <c r="B46" s="74" t="s">
        <v>21</v>
      </c>
      <c r="C46" s="211"/>
      <c r="D46" s="215"/>
      <c r="E46" s="216"/>
      <c r="F46" s="217"/>
      <c r="G46" s="53" t="s">
        <v>22</v>
      </c>
      <c r="H46" s="18"/>
      <c r="I46" s="18"/>
      <c r="J46" s="18"/>
      <c r="K46" s="18"/>
      <c r="L46" s="18"/>
      <c r="M46" s="18"/>
      <c r="N46" s="18"/>
      <c r="O46" s="18"/>
    </row>
    <row r="47" spans="1:15" ht="38.25" customHeight="1" x14ac:dyDescent="0.25">
      <c r="A47" s="212"/>
      <c r="B47" s="97"/>
      <c r="C47" s="212"/>
      <c r="D47" s="41" t="s">
        <v>23</v>
      </c>
      <c r="E47" s="41" t="s">
        <v>24</v>
      </c>
      <c r="F47" s="41" t="s">
        <v>25</v>
      </c>
      <c r="G47" s="99"/>
      <c r="H47" s="18"/>
      <c r="I47" s="18"/>
      <c r="J47" s="18"/>
      <c r="K47" s="18"/>
      <c r="L47" s="18"/>
      <c r="M47" s="18"/>
      <c r="N47" s="18"/>
      <c r="O47" s="18"/>
    </row>
    <row r="48" spans="1:15" ht="20.25" x14ac:dyDescent="0.25">
      <c r="A48" s="29"/>
      <c r="B48" s="26" t="s">
        <v>26</v>
      </c>
      <c r="C48" s="29"/>
      <c r="D48" s="29"/>
      <c r="E48" s="29"/>
      <c r="F48" s="29"/>
      <c r="G48" s="29"/>
    </row>
    <row r="49" spans="1:9" ht="38.25" customHeight="1" x14ac:dyDescent="0.25">
      <c r="A49" s="163">
        <v>302</v>
      </c>
      <c r="B49" s="164" t="s">
        <v>129</v>
      </c>
      <c r="C49" s="165" t="s">
        <v>41</v>
      </c>
      <c r="D49" s="29">
        <v>10.6</v>
      </c>
      <c r="E49" s="29">
        <v>16.600000000000001</v>
      </c>
      <c r="F49" s="29">
        <v>29.4</v>
      </c>
      <c r="G49" s="39">
        <f>D49*4+E49*9+F49*4</f>
        <v>309.39999999999998</v>
      </c>
    </row>
    <row r="50" spans="1:9" ht="38.25" customHeight="1" x14ac:dyDescent="0.25">
      <c r="A50" s="32">
        <v>686</v>
      </c>
      <c r="B50" s="27" t="s">
        <v>30</v>
      </c>
      <c r="C50" s="33">
        <v>200</v>
      </c>
      <c r="D50" s="34">
        <v>0</v>
      </c>
      <c r="E50" s="34">
        <v>0</v>
      </c>
      <c r="F50" s="34">
        <v>9.1</v>
      </c>
      <c r="G50" s="30">
        <f>D50*4+E50*9+F50*4</f>
        <v>36.4</v>
      </c>
    </row>
    <row r="51" spans="1:9" ht="51" customHeight="1" x14ac:dyDescent="0.25">
      <c r="A51" s="168" t="s">
        <v>130</v>
      </c>
      <c r="B51" s="35" t="s">
        <v>131</v>
      </c>
      <c r="C51" s="33">
        <v>60</v>
      </c>
      <c r="D51" s="34">
        <v>4.2</v>
      </c>
      <c r="E51" s="34">
        <v>3.7</v>
      </c>
      <c r="F51" s="34">
        <v>21.5</v>
      </c>
      <c r="G51" s="30">
        <f>D51*4+E51*9+F51*4</f>
        <v>136.10000000000002</v>
      </c>
    </row>
    <row r="52" spans="1:9" ht="38.25" customHeight="1" x14ac:dyDescent="0.25">
      <c r="A52" s="32" t="s">
        <v>31</v>
      </c>
      <c r="B52" s="35" t="s">
        <v>32</v>
      </c>
      <c r="C52" s="33">
        <v>10</v>
      </c>
      <c r="D52" s="34">
        <v>0.6</v>
      </c>
      <c r="E52" s="34">
        <v>0.1</v>
      </c>
      <c r="F52" s="34">
        <v>4.2</v>
      </c>
      <c r="G52" s="30">
        <f>D52*4+E52*9+F52*4</f>
        <v>20.100000000000001</v>
      </c>
    </row>
    <row r="53" spans="1:9" ht="42.75" customHeight="1" x14ac:dyDescent="0.25">
      <c r="A53" s="36" t="s">
        <v>31</v>
      </c>
      <c r="B53" s="76" t="s">
        <v>62</v>
      </c>
      <c r="C53" s="33">
        <v>200</v>
      </c>
      <c r="D53" s="34">
        <v>1</v>
      </c>
      <c r="E53" s="34">
        <v>0.2</v>
      </c>
      <c r="F53" s="34">
        <v>20.8</v>
      </c>
      <c r="G53" s="39">
        <f>D53*4+E53*9+F53*4</f>
        <v>89</v>
      </c>
    </row>
    <row r="54" spans="1:9" ht="38.25" customHeight="1" x14ac:dyDescent="0.25">
      <c r="A54" s="78"/>
      <c r="B54" s="89" t="s">
        <v>35</v>
      </c>
      <c r="C54" s="68">
        <v>680</v>
      </c>
      <c r="D54" s="68">
        <f>SUM(D49:D53)</f>
        <v>16.399999999999999</v>
      </c>
      <c r="E54" s="68">
        <f>SUM(E49:E53)</f>
        <v>20.6</v>
      </c>
      <c r="F54" s="68">
        <f>SUM(F49:F53)</f>
        <v>85</v>
      </c>
      <c r="G54" s="69">
        <f>SUM(G49:G53)</f>
        <v>591</v>
      </c>
    </row>
    <row r="55" spans="1:9" ht="38.25" customHeight="1" x14ac:dyDescent="0.25">
      <c r="A55" s="85"/>
      <c r="B55" s="85" t="s">
        <v>77</v>
      </c>
      <c r="C55" s="46"/>
      <c r="D55" s="46"/>
      <c r="E55" s="46"/>
      <c r="F55" s="46"/>
      <c r="G55" s="159"/>
    </row>
    <row r="56" spans="1:9" ht="38.25" customHeight="1" x14ac:dyDescent="0.25">
      <c r="A56" s="163">
        <v>302</v>
      </c>
      <c r="B56" s="164" t="s">
        <v>129</v>
      </c>
      <c r="C56" s="165" t="s">
        <v>70</v>
      </c>
      <c r="D56" s="29">
        <v>13.2</v>
      </c>
      <c r="E56" s="29">
        <v>20.7</v>
      </c>
      <c r="F56" s="29">
        <v>36.700000000000003</v>
      </c>
      <c r="G56" s="39">
        <f>D56*4+E56*9+F56*4</f>
        <v>385.9</v>
      </c>
    </row>
    <row r="57" spans="1:9" ht="38.25" customHeight="1" x14ac:dyDescent="0.25">
      <c r="A57" s="32">
        <v>686</v>
      </c>
      <c r="B57" s="27" t="s">
        <v>30</v>
      </c>
      <c r="C57" s="33">
        <v>200</v>
      </c>
      <c r="D57" s="34">
        <v>0</v>
      </c>
      <c r="E57" s="34">
        <v>0</v>
      </c>
      <c r="F57" s="34">
        <v>9.1</v>
      </c>
      <c r="G57" s="30">
        <f>D57*4+E57*9+F57*4</f>
        <v>36.4</v>
      </c>
    </row>
    <row r="58" spans="1:9" ht="48.75" customHeight="1" x14ac:dyDescent="0.25">
      <c r="A58" s="168" t="s">
        <v>130</v>
      </c>
      <c r="B58" s="35" t="s">
        <v>131</v>
      </c>
      <c r="C58" s="33">
        <v>75</v>
      </c>
      <c r="D58" s="34">
        <v>5.2</v>
      </c>
      <c r="E58" s="34">
        <v>4.5999999999999996</v>
      </c>
      <c r="F58" s="34">
        <v>26.8</v>
      </c>
      <c r="G58" s="30">
        <f>D58*4+E58*9+F58*4</f>
        <v>169.4</v>
      </c>
    </row>
    <row r="59" spans="1:9" ht="38.25" customHeight="1" x14ac:dyDescent="0.25">
      <c r="A59" s="32" t="s">
        <v>31</v>
      </c>
      <c r="B59" s="35" t="s">
        <v>32</v>
      </c>
      <c r="C59" s="33">
        <v>10</v>
      </c>
      <c r="D59" s="34">
        <v>0.6</v>
      </c>
      <c r="E59" s="34">
        <v>0.1</v>
      </c>
      <c r="F59" s="34">
        <v>4.2</v>
      </c>
      <c r="G59" s="30">
        <f>D59*4+E59*9+F59*4</f>
        <v>20.100000000000001</v>
      </c>
    </row>
    <row r="60" spans="1:9" ht="38.25" customHeight="1" x14ac:dyDescent="0.25">
      <c r="A60" s="36" t="s">
        <v>31</v>
      </c>
      <c r="B60" s="76" t="s">
        <v>62</v>
      </c>
      <c r="C60" s="33">
        <v>200</v>
      </c>
      <c r="D60" s="34">
        <v>1</v>
      </c>
      <c r="E60" s="34">
        <v>0.2</v>
      </c>
      <c r="F60" s="34">
        <v>20.8</v>
      </c>
      <c r="G60" s="39">
        <f>D60*4+E60*9+F60*4</f>
        <v>89</v>
      </c>
    </row>
    <row r="61" spans="1:9" ht="38.25" customHeight="1" x14ac:dyDescent="0.25">
      <c r="A61" s="64"/>
      <c r="B61" s="91" t="s">
        <v>35</v>
      </c>
      <c r="C61" s="93">
        <v>750</v>
      </c>
      <c r="D61" s="93">
        <f>SUM(D56:D60)</f>
        <v>20</v>
      </c>
      <c r="E61" s="93">
        <f>SUM(E56:E60)</f>
        <v>25.599999999999998</v>
      </c>
      <c r="F61" s="93">
        <f>SUM(F56:F60)</f>
        <v>97.600000000000009</v>
      </c>
      <c r="G61" s="160">
        <f>SUM(G56:G60)</f>
        <v>700.8</v>
      </c>
    </row>
    <row r="62" spans="1:9" ht="38.25" customHeight="1" x14ac:dyDescent="0.25">
      <c r="A62" s="53"/>
      <c r="B62" s="26" t="s">
        <v>39</v>
      </c>
      <c r="C62" s="53"/>
      <c r="D62" s="53"/>
      <c r="E62" s="53"/>
      <c r="F62" s="53"/>
      <c r="G62" s="53"/>
    </row>
    <row r="63" spans="1:9" ht="51.75" customHeight="1" x14ac:dyDescent="0.25">
      <c r="A63" s="169">
        <v>132</v>
      </c>
      <c r="B63" s="164" t="s">
        <v>132</v>
      </c>
      <c r="C63" s="28" t="s">
        <v>133</v>
      </c>
      <c r="D63" s="29">
        <v>5.6</v>
      </c>
      <c r="E63" s="29">
        <v>7.86</v>
      </c>
      <c r="F63" s="29">
        <v>21</v>
      </c>
      <c r="G63" s="39">
        <f t="shared" ref="G63:G69" si="2">D63*4+E63*9+F63*4</f>
        <v>177.14000000000001</v>
      </c>
      <c r="H63" s="66"/>
      <c r="I63" s="170"/>
    </row>
    <row r="64" spans="1:9" ht="38.25" customHeight="1" x14ac:dyDescent="0.25">
      <c r="A64" s="155" t="s">
        <v>134</v>
      </c>
      <c r="B64" s="27" t="s">
        <v>135</v>
      </c>
      <c r="C64" s="28">
        <v>100</v>
      </c>
      <c r="D64" s="29">
        <v>8.8000000000000007</v>
      </c>
      <c r="E64" s="29">
        <v>20</v>
      </c>
      <c r="F64" s="29">
        <v>20</v>
      </c>
      <c r="G64" s="39">
        <f t="shared" si="2"/>
        <v>295.2</v>
      </c>
    </row>
    <row r="65" spans="1:7" ht="38.25" customHeight="1" x14ac:dyDescent="0.25">
      <c r="A65" s="163">
        <v>534</v>
      </c>
      <c r="B65" s="164" t="s">
        <v>136</v>
      </c>
      <c r="C65" s="28">
        <v>180</v>
      </c>
      <c r="D65" s="29">
        <v>2.9</v>
      </c>
      <c r="E65" s="29">
        <v>4.2</v>
      </c>
      <c r="F65" s="29">
        <v>21.8</v>
      </c>
      <c r="G65" s="171">
        <f t="shared" si="2"/>
        <v>136.60000000000002</v>
      </c>
    </row>
    <row r="66" spans="1:7" ht="50.25" customHeight="1" x14ac:dyDescent="0.25">
      <c r="A66" s="36">
        <v>700</v>
      </c>
      <c r="B66" s="27" t="s">
        <v>69</v>
      </c>
      <c r="C66" s="33" t="s">
        <v>47</v>
      </c>
      <c r="D66" s="29">
        <v>0.1</v>
      </c>
      <c r="E66" s="29">
        <v>0</v>
      </c>
      <c r="F66" s="29">
        <v>21.2</v>
      </c>
      <c r="G66" s="30">
        <f t="shared" si="2"/>
        <v>85.2</v>
      </c>
    </row>
    <row r="67" spans="1:7" ht="38.25" customHeight="1" x14ac:dyDescent="0.25">
      <c r="A67" s="40" t="s">
        <v>31</v>
      </c>
      <c r="B67" s="36" t="s">
        <v>32</v>
      </c>
      <c r="C67" s="33">
        <v>30</v>
      </c>
      <c r="D67" s="29">
        <v>1.9</v>
      </c>
      <c r="E67" s="29">
        <v>0.5</v>
      </c>
      <c r="F67" s="29">
        <v>12.5</v>
      </c>
      <c r="G67" s="30">
        <f t="shared" si="2"/>
        <v>62.1</v>
      </c>
    </row>
    <row r="68" spans="1:7" ht="38.25" customHeight="1" x14ac:dyDescent="0.25">
      <c r="A68" s="40" t="s">
        <v>31</v>
      </c>
      <c r="B68" s="36" t="s">
        <v>32</v>
      </c>
      <c r="C68" s="33">
        <v>20</v>
      </c>
      <c r="D68" s="29">
        <v>1.3</v>
      </c>
      <c r="E68" s="29">
        <v>0.34</v>
      </c>
      <c r="F68" s="101">
        <v>8.3000000000000007</v>
      </c>
      <c r="G68" s="30">
        <f t="shared" si="2"/>
        <v>41.46</v>
      </c>
    </row>
    <row r="69" spans="1:7" ht="38.25" customHeight="1" x14ac:dyDescent="0.25">
      <c r="A69" s="36" t="s">
        <v>31</v>
      </c>
      <c r="B69" s="36" t="s">
        <v>33</v>
      </c>
      <c r="C69" s="37" t="s">
        <v>34</v>
      </c>
      <c r="D69" s="38">
        <v>0.4</v>
      </c>
      <c r="E69" s="38">
        <v>0.4</v>
      </c>
      <c r="F69" s="38">
        <v>9.8000000000000007</v>
      </c>
      <c r="G69" s="39">
        <f t="shared" si="2"/>
        <v>44.400000000000006</v>
      </c>
    </row>
    <row r="70" spans="1:7" ht="38.25" customHeight="1" x14ac:dyDescent="0.25">
      <c r="A70" s="59"/>
      <c r="B70" s="153" t="s">
        <v>35</v>
      </c>
      <c r="C70" s="68">
        <v>865</v>
      </c>
      <c r="D70" s="78">
        <f>SUM(D63:D69)</f>
        <v>21</v>
      </c>
      <c r="E70" s="44">
        <f>SUM(E63:E69)</f>
        <v>33.300000000000004</v>
      </c>
      <c r="F70" s="44">
        <f>SUM(F63:F69)</f>
        <v>114.6</v>
      </c>
      <c r="G70" s="78">
        <f>SUM(G63:G69)</f>
        <v>842.10000000000014</v>
      </c>
    </row>
    <row r="71" spans="1:7" ht="38.25" customHeight="1" x14ac:dyDescent="0.25">
      <c r="A71" s="34"/>
      <c r="B71" s="85" t="s">
        <v>49</v>
      </c>
      <c r="C71" s="29"/>
      <c r="D71" s="29"/>
      <c r="E71" s="29"/>
      <c r="F71" s="29"/>
      <c r="G71" s="30"/>
    </row>
    <row r="72" spans="1:7" ht="54" customHeight="1" x14ac:dyDescent="0.25">
      <c r="A72" s="169">
        <v>132</v>
      </c>
      <c r="B72" s="164" t="s">
        <v>132</v>
      </c>
      <c r="C72" s="28" t="s">
        <v>137</v>
      </c>
      <c r="D72" s="29">
        <v>7</v>
      </c>
      <c r="E72" s="29">
        <v>9.8000000000000007</v>
      </c>
      <c r="F72" s="29">
        <v>26.2</v>
      </c>
      <c r="G72" s="39">
        <f t="shared" ref="G72:G78" si="3">D72*4+E72*9+F72*4</f>
        <v>221</v>
      </c>
    </row>
    <row r="73" spans="1:7" ht="38.25" customHeight="1" x14ac:dyDescent="0.25">
      <c r="A73" s="155" t="s">
        <v>134</v>
      </c>
      <c r="B73" s="27" t="s">
        <v>135</v>
      </c>
      <c r="C73" s="28">
        <v>120</v>
      </c>
      <c r="D73" s="29">
        <v>10.56</v>
      </c>
      <c r="E73" s="29">
        <v>24</v>
      </c>
      <c r="F73" s="29">
        <v>24</v>
      </c>
      <c r="G73" s="39">
        <f t="shared" si="3"/>
        <v>354.24</v>
      </c>
    </row>
    <row r="74" spans="1:7" ht="38.25" customHeight="1" x14ac:dyDescent="0.25">
      <c r="A74" s="163">
        <v>534</v>
      </c>
      <c r="B74" s="164" t="s">
        <v>136</v>
      </c>
      <c r="C74" s="28">
        <v>200</v>
      </c>
      <c r="D74" s="29">
        <v>3.2</v>
      </c>
      <c r="E74" s="29">
        <v>4.7</v>
      </c>
      <c r="F74" s="29">
        <v>24.2</v>
      </c>
      <c r="G74" s="171">
        <f t="shared" si="3"/>
        <v>151.9</v>
      </c>
    </row>
    <row r="75" spans="1:7" ht="50.25" customHeight="1" x14ac:dyDescent="0.25">
      <c r="A75" s="36">
        <v>700</v>
      </c>
      <c r="B75" s="27" t="s">
        <v>69</v>
      </c>
      <c r="C75" s="33" t="s">
        <v>53</v>
      </c>
      <c r="D75" s="29">
        <v>0.1</v>
      </c>
      <c r="E75" s="29">
        <v>0</v>
      </c>
      <c r="F75" s="29">
        <v>21.2</v>
      </c>
      <c r="G75" s="30">
        <f t="shared" si="3"/>
        <v>85.2</v>
      </c>
    </row>
    <row r="76" spans="1:7" ht="38.25" customHeight="1" x14ac:dyDescent="0.25">
      <c r="A76" s="40" t="s">
        <v>31</v>
      </c>
      <c r="B76" s="36" t="s">
        <v>32</v>
      </c>
      <c r="C76" s="33">
        <v>50</v>
      </c>
      <c r="D76" s="29">
        <v>3.1</v>
      </c>
      <c r="E76" s="29">
        <v>0.8</v>
      </c>
      <c r="F76" s="29">
        <v>20.8</v>
      </c>
      <c r="G76" s="30">
        <f t="shared" si="3"/>
        <v>102.80000000000001</v>
      </c>
    </row>
    <row r="77" spans="1:7" ht="38.25" customHeight="1" x14ac:dyDescent="0.25">
      <c r="A77" s="54" t="s">
        <v>31</v>
      </c>
      <c r="B77" s="36" t="s">
        <v>48</v>
      </c>
      <c r="C77" s="33">
        <v>48</v>
      </c>
      <c r="D77" s="29">
        <v>3.02</v>
      </c>
      <c r="E77" s="29">
        <v>0.82</v>
      </c>
      <c r="F77" s="29">
        <v>19.920000000000002</v>
      </c>
      <c r="G77" s="30">
        <f t="shared" si="3"/>
        <v>99.140000000000015</v>
      </c>
    </row>
    <row r="78" spans="1:7" ht="38.25" customHeight="1" x14ac:dyDescent="0.25">
      <c r="A78" s="36" t="s">
        <v>31</v>
      </c>
      <c r="B78" s="36" t="s">
        <v>33</v>
      </c>
      <c r="C78" s="37" t="s">
        <v>34</v>
      </c>
      <c r="D78" s="38">
        <v>0.4</v>
      </c>
      <c r="E78" s="38">
        <v>0.4</v>
      </c>
      <c r="F78" s="38">
        <v>9.8000000000000007</v>
      </c>
      <c r="G78" s="39">
        <f t="shared" si="3"/>
        <v>44.400000000000006</v>
      </c>
    </row>
    <row r="79" spans="1:7" ht="38.25" customHeight="1" x14ac:dyDescent="0.25">
      <c r="A79" s="64"/>
      <c r="B79" s="50" t="s">
        <v>35</v>
      </c>
      <c r="C79" s="51">
        <v>975</v>
      </c>
      <c r="D79" s="64">
        <f>SUM(D72:D78)</f>
        <v>27.380000000000003</v>
      </c>
      <c r="E79" s="51">
        <f>SUM(E72:E78)</f>
        <v>40.519999999999996</v>
      </c>
      <c r="F79" s="51">
        <f>SUM(F72:F78)</f>
        <v>146.12</v>
      </c>
      <c r="G79" s="82">
        <f>SUM(G72:G78)</f>
        <v>1058.68</v>
      </c>
    </row>
    <row r="80" spans="1:7" ht="38.25" customHeight="1" x14ac:dyDescent="0.25">
      <c r="A80" s="67"/>
      <c r="B80" s="60" t="s">
        <v>126</v>
      </c>
      <c r="C80" s="44" t="s">
        <v>55</v>
      </c>
      <c r="D80" s="44">
        <f>D70+D54</f>
        <v>37.4</v>
      </c>
      <c r="E80" s="44">
        <f>E70+E54</f>
        <v>53.900000000000006</v>
      </c>
      <c r="F80" s="44">
        <f>F70+F54</f>
        <v>199.6</v>
      </c>
      <c r="G80" s="44">
        <f>G70+G54</f>
        <v>1433.1000000000001</v>
      </c>
    </row>
    <row r="81" spans="1:7" ht="38.25" customHeight="1" x14ac:dyDescent="0.25">
      <c r="A81" s="70"/>
      <c r="B81" s="65" t="s">
        <v>127</v>
      </c>
      <c r="C81" s="71" t="s">
        <v>55</v>
      </c>
      <c r="D81" s="64">
        <f>D79+D61</f>
        <v>47.38</v>
      </c>
      <c r="E81" s="64">
        <f>E79+E61</f>
        <v>66.11999999999999</v>
      </c>
      <c r="F81" s="64">
        <f>F79+F61</f>
        <v>243.72000000000003</v>
      </c>
      <c r="G81" s="64">
        <f>G79+G61</f>
        <v>1759.48</v>
      </c>
    </row>
  </sheetData>
  <mergeCells count="8">
    <mergeCell ref="A45:A47"/>
    <mergeCell ref="C45:C47"/>
    <mergeCell ref="D45:F46"/>
    <mergeCell ref="A1:D2"/>
    <mergeCell ref="C3:C5"/>
    <mergeCell ref="D3:F4"/>
    <mergeCell ref="A3:A5"/>
    <mergeCell ref="A43:D44"/>
  </mergeCells>
  <pageMargins left="0.82677161693572998" right="0.15748031437397" top="0.74803149700164795" bottom="0.74803149700164795" header="0.70866137742996205" footer="0.51181101799011197"/>
  <pageSetup paperSize="9" scale="48" orientation="portrait"/>
  <rowBreaks count="1" manualBreakCount="1">
    <brk id="4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87"/>
  <sheetViews>
    <sheetView workbookViewId="0"/>
  </sheetViews>
  <sheetFormatPr defaultColWidth="9" defaultRowHeight="18" x14ac:dyDescent="0.25"/>
  <cols>
    <col min="1" max="1" width="15.7109375" style="13" customWidth="1"/>
    <col min="2" max="2" width="75.28515625" style="13" customWidth="1"/>
    <col min="3" max="3" width="18.42578125" style="13" customWidth="1"/>
    <col min="4" max="5" width="17.28515625" style="13" customWidth="1"/>
    <col min="6" max="6" width="17.42578125" style="13" customWidth="1"/>
    <col min="7" max="7" width="24.5703125" style="13" customWidth="1"/>
    <col min="8" max="8" width="13.42578125" style="13" customWidth="1"/>
    <col min="9" max="10" width="13.5703125" style="13" customWidth="1"/>
    <col min="11" max="11" width="13.42578125" style="13" customWidth="1"/>
    <col min="12" max="12" width="13.140625" style="13" customWidth="1"/>
    <col min="13" max="13" width="13.5703125" style="13" customWidth="1"/>
    <col min="14" max="14" width="13.42578125" style="13" customWidth="1"/>
    <col min="15" max="15" width="13.85546875" style="13" customWidth="1"/>
    <col min="16" max="16" width="9" style="13" customWidth="1"/>
    <col min="17" max="16384" width="9" style="13"/>
  </cols>
  <sheetData>
    <row r="1" spans="1:15" ht="30" customHeight="1" x14ac:dyDescent="0.25">
      <c r="A1" s="232" t="s">
        <v>138</v>
      </c>
      <c r="B1" s="233"/>
      <c r="C1" s="233"/>
      <c r="D1" s="233"/>
    </row>
    <row r="2" spans="1:15" ht="30" customHeight="1" x14ac:dyDescent="0.25">
      <c r="A2" s="234"/>
      <c r="B2" s="234"/>
      <c r="C2" s="234"/>
      <c r="D2" s="232"/>
    </row>
    <row r="3" spans="1:15" ht="40.5" x14ac:dyDescent="0.25">
      <c r="A3" s="210" t="s">
        <v>17</v>
      </c>
      <c r="B3" s="73" t="s">
        <v>16</v>
      </c>
      <c r="C3" s="210" t="s">
        <v>17</v>
      </c>
      <c r="D3" s="210" t="s">
        <v>18</v>
      </c>
      <c r="E3" s="213"/>
      <c r="F3" s="214"/>
      <c r="G3" s="29" t="s">
        <v>19</v>
      </c>
      <c r="H3" s="17"/>
      <c r="I3" s="18"/>
      <c r="J3" s="18"/>
      <c r="K3" s="18"/>
      <c r="L3" s="17"/>
      <c r="M3" s="18"/>
      <c r="N3" s="18"/>
      <c r="O3" s="18"/>
    </row>
    <row r="4" spans="1:15" ht="20.25" x14ac:dyDescent="0.25">
      <c r="A4" s="211"/>
      <c r="B4" s="74" t="s">
        <v>21</v>
      </c>
      <c r="C4" s="211"/>
      <c r="D4" s="215"/>
      <c r="E4" s="216"/>
      <c r="F4" s="217"/>
      <c r="G4" s="53" t="s">
        <v>22</v>
      </c>
      <c r="H4" s="18"/>
      <c r="I4" s="18"/>
      <c r="J4" s="18"/>
      <c r="K4" s="18"/>
      <c r="L4" s="18"/>
      <c r="M4" s="18"/>
      <c r="N4" s="18"/>
      <c r="O4" s="18"/>
    </row>
    <row r="5" spans="1:15" ht="20.25" x14ac:dyDescent="0.25">
      <c r="A5" s="212"/>
      <c r="B5" s="97"/>
      <c r="C5" s="212"/>
      <c r="D5" s="41" t="s">
        <v>23</v>
      </c>
      <c r="E5" s="41" t="s">
        <v>24</v>
      </c>
      <c r="F5" s="41" t="s">
        <v>25</v>
      </c>
      <c r="G5" s="99"/>
      <c r="H5" s="25"/>
      <c r="I5" s="25"/>
      <c r="J5" s="25"/>
      <c r="K5" s="25"/>
      <c r="L5" s="25"/>
      <c r="M5" s="25"/>
      <c r="N5" s="25"/>
      <c r="O5" s="25"/>
    </row>
    <row r="6" spans="1:15" ht="38.25" customHeight="1" x14ac:dyDescent="0.25">
      <c r="A6" s="29"/>
      <c r="B6" s="26" t="s">
        <v>26</v>
      </c>
      <c r="C6" s="29"/>
      <c r="D6" s="29"/>
      <c r="E6" s="29"/>
      <c r="F6" s="29"/>
      <c r="G6" s="29"/>
      <c r="H6" s="25"/>
      <c r="I6" s="25"/>
      <c r="J6" s="25"/>
      <c r="K6" s="25"/>
      <c r="L6" s="25"/>
      <c r="M6" s="25"/>
      <c r="N6" s="25"/>
      <c r="O6" s="25"/>
    </row>
    <row r="7" spans="1:15" ht="42" customHeight="1" x14ac:dyDescent="0.25">
      <c r="A7" s="155">
        <v>3</v>
      </c>
      <c r="B7" s="27" t="s">
        <v>139</v>
      </c>
      <c r="C7" s="28" t="s">
        <v>140</v>
      </c>
      <c r="D7" s="29">
        <v>6.1</v>
      </c>
      <c r="E7" s="29">
        <v>3.4</v>
      </c>
      <c r="F7" s="29">
        <v>16.899999999999999</v>
      </c>
      <c r="G7" s="30">
        <f>D7*4+E7*9+F7*4</f>
        <v>122.6</v>
      </c>
      <c r="H7" s="25"/>
      <c r="I7" s="25"/>
      <c r="J7" s="25"/>
      <c r="K7" s="31"/>
      <c r="L7" s="25"/>
      <c r="M7" s="25"/>
      <c r="N7" s="25"/>
      <c r="O7" s="25"/>
    </row>
    <row r="8" spans="1:15" ht="38.25" customHeight="1" x14ac:dyDescent="0.25">
      <c r="A8" s="155">
        <v>337</v>
      </c>
      <c r="B8" s="27" t="s">
        <v>141</v>
      </c>
      <c r="C8" s="28" t="s">
        <v>114</v>
      </c>
      <c r="D8" s="29">
        <v>5.0999999999999996</v>
      </c>
      <c r="E8" s="29">
        <v>4.5999999999999996</v>
      </c>
      <c r="F8" s="29">
        <v>0.3</v>
      </c>
      <c r="G8" s="30">
        <f>D8*4+E8*9+F8*4</f>
        <v>63</v>
      </c>
      <c r="H8" s="25"/>
      <c r="I8" s="25"/>
      <c r="J8" s="25"/>
      <c r="K8" s="25"/>
      <c r="L8" s="25"/>
      <c r="M8" s="25"/>
      <c r="N8" s="25"/>
      <c r="O8" s="25"/>
    </row>
    <row r="9" spans="1:15" ht="38.25" customHeight="1" x14ac:dyDescent="0.25">
      <c r="A9" s="32">
        <v>160</v>
      </c>
      <c r="B9" s="36" t="s">
        <v>142</v>
      </c>
      <c r="C9" s="48">
        <v>200</v>
      </c>
      <c r="D9" s="29">
        <v>3.4</v>
      </c>
      <c r="E9" s="29">
        <v>8</v>
      </c>
      <c r="F9" s="29">
        <v>23.2</v>
      </c>
      <c r="G9" s="30">
        <f>D9*4+E9*9+F9*4</f>
        <v>178.39999999999998</v>
      </c>
      <c r="H9" s="25"/>
      <c r="I9" s="25"/>
      <c r="J9" s="25"/>
      <c r="K9" s="25"/>
      <c r="L9" s="25"/>
      <c r="M9" s="25"/>
      <c r="N9" s="25"/>
      <c r="O9" s="25"/>
    </row>
    <row r="10" spans="1:15" ht="40.5" customHeight="1" x14ac:dyDescent="0.25">
      <c r="A10" s="36">
        <v>693</v>
      </c>
      <c r="B10" s="35" t="s">
        <v>96</v>
      </c>
      <c r="C10" s="33">
        <v>200</v>
      </c>
      <c r="D10" s="34">
        <v>2</v>
      </c>
      <c r="E10" s="34">
        <v>1.7</v>
      </c>
      <c r="F10" s="34">
        <v>24</v>
      </c>
      <c r="G10" s="39">
        <f>D10*4+E10*9+F10*4</f>
        <v>119.3</v>
      </c>
      <c r="H10" s="25"/>
      <c r="I10" s="25"/>
      <c r="J10" s="25"/>
      <c r="K10" s="25"/>
      <c r="L10" s="25"/>
      <c r="M10" s="25"/>
      <c r="N10" s="25"/>
      <c r="O10" s="25"/>
    </row>
    <row r="11" spans="1:15" ht="40.5" customHeight="1" x14ac:dyDescent="0.25">
      <c r="A11" s="40" t="s">
        <v>31</v>
      </c>
      <c r="B11" s="36" t="s">
        <v>32</v>
      </c>
      <c r="C11" s="33">
        <v>40</v>
      </c>
      <c r="D11" s="29">
        <v>2.6</v>
      </c>
      <c r="E11" s="29">
        <v>0.6</v>
      </c>
      <c r="F11" s="29">
        <v>16.600000000000001</v>
      </c>
      <c r="G11" s="30">
        <f>(D11+F11)*4+E11*9</f>
        <v>82.200000000000017</v>
      </c>
      <c r="H11" s="25"/>
      <c r="I11" s="25"/>
      <c r="J11" s="25"/>
      <c r="K11" s="25"/>
      <c r="L11" s="25"/>
      <c r="M11" s="25"/>
      <c r="N11" s="25"/>
      <c r="O11" s="25"/>
    </row>
    <row r="12" spans="1:15" ht="38.25" customHeight="1" x14ac:dyDescent="0.25">
      <c r="A12" s="36" t="s">
        <v>31</v>
      </c>
      <c r="B12" s="36" t="s">
        <v>33</v>
      </c>
      <c r="C12" s="37" t="s">
        <v>34</v>
      </c>
      <c r="D12" s="38">
        <v>0.4</v>
      </c>
      <c r="E12" s="38">
        <v>0.4</v>
      </c>
      <c r="F12" s="38">
        <v>9.8000000000000007</v>
      </c>
      <c r="G12" s="39">
        <f>D12*4+E12*9+F12*4</f>
        <v>44.400000000000006</v>
      </c>
      <c r="H12" s="25"/>
      <c r="I12" s="25"/>
      <c r="J12" s="25"/>
      <c r="K12" s="25"/>
      <c r="L12" s="25"/>
      <c r="M12" s="25"/>
      <c r="N12" s="25"/>
      <c r="O12" s="25"/>
    </row>
    <row r="13" spans="1:15" ht="38.25" customHeight="1" x14ac:dyDescent="0.25">
      <c r="A13" s="78"/>
      <c r="B13" s="89" t="s">
        <v>35</v>
      </c>
      <c r="C13" s="68">
        <v>618</v>
      </c>
      <c r="D13" s="68">
        <f>SUM(D7:D12)</f>
        <v>19.600000000000001</v>
      </c>
      <c r="E13" s="68">
        <f>SUM(E7:E12)</f>
        <v>18.7</v>
      </c>
      <c r="F13" s="68">
        <f>SUM(F7:F12)</f>
        <v>90.8</v>
      </c>
      <c r="G13" s="69">
        <f>SUM(G7:G12)</f>
        <v>609.9</v>
      </c>
      <c r="H13" s="25"/>
      <c r="I13" s="25"/>
      <c r="J13" s="25"/>
      <c r="K13" s="25"/>
      <c r="L13" s="25"/>
      <c r="M13" s="25"/>
      <c r="N13" s="25"/>
      <c r="O13" s="25"/>
    </row>
    <row r="14" spans="1:15" ht="38.25" customHeight="1" x14ac:dyDescent="0.25">
      <c r="A14" s="85"/>
      <c r="B14" s="85" t="s">
        <v>77</v>
      </c>
      <c r="C14" s="46"/>
      <c r="D14" s="46"/>
      <c r="E14" s="46"/>
      <c r="F14" s="46"/>
      <c r="G14" s="159"/>
      <c r="H14" s="25"/>
      <c r="I14" s="25"/>
      <c r="J14" s="25"/>
      <c r="K14" s="25"/>
      <c r="L14" s="25"/>
      <c r="M14" s="25"/>
      <c r="N14" s="25"/>
      <c r="O14" s="25"/>
    </row>
    <row r="15" spans="1:15" ht="38.25" customHeight="1" x14ac:dyDescent="0.25">
      <c r="A15" s="155">
        <v>3</v>
      </c>
      <c r="B15" s="27" t="s">
        <v>139</v>
      </c>
      <c r="C15" s="28" t="s">
        <v>143</v>
      </c>
      <c r="D15" s="29">
        <v>6.7</v>
      </c>
      <c r="E15" s="29">
        <v>3</v>
      </c>
      <c r="F15" s="29">
        <v>14.8</v>
      </c>
      <c r="G15" s="30">
        <f>D15*4+E15*9+F15*4</f>
        <v>113</v>
      </c>
      <c r="H15" s="25"/>
      <c r="I15" s="25"/>
      <c r="J15" s="25"/>
      <c r="K15" s="25"/>
      <c r="L15" s="25"/>
      <c r="M15" s="25"/>
      <c r="N15" s="25"/>
      <c r="O15" s="25"/>
    </row>
    <row r="16" spans="1:15" ht="38.25" customHeight="1" x14ac:dyDescent="0.25">
      <c r="A16" s="155">
        <v>337</v>
      </c>
      <c r="B16" s="27" t="s">
        <v>141</v>
      </c>
      <c r="C16" s="28" t="s">
        <v>114</v>
      </c>
      <c r="D16" s="29">
        <v>5.0999999999999996</v>
      </c>
      <c r="E16" s="29">
        <v>4.5999999999999996</v>
      </c>
      <c r="F16" s="29">
        <v>0.3</v>
      </c>
      <c r="G16" s="30">
        <f>D16*4+E16*9+F16*4</f>
        <v>63</v>
      </c>
      <c r="H16" s="25"/>
      <c r="I16" s="25"/>
      <c r="J16" s="25"/>
      <c r="K16" s="25"/>
      <c r="L16" s="25"/>
      <c r="M16" s="25"/>
      <c r="N16" s="25"/>
      <c r="O16" s="25"/>
    </row>
    <row r="17" spans="1:15" ht="38.25" customHeight="1" x14ac:dyDescent="0.25">
      <c r="A17" s="32">
        <v>160</v>
      </c>
      <c r="B17" s="36" t="s">
        <v>142</v>
      </c>
      <c r="C17" s="48">
        <v>250</v>
      </c>
      <c r="D17" s="29">
        <v>4.8</v>
      </c>
      <c r="E17" s="29">
        <v>10</v>
      </c>
      <c r="F17" s="29">
        <v>31</v>
      </c>
      <c r="G17" s="30">
        <f>D17*4+E17*9+F17*4</f>
        <v>233.2</v>
      </c>
      <c r="H17" s="25"/>
      <c r="I17" s="25"/>
      <c r="J17" s="25"/>
      <c r="K17" s="25"/>
      <c r="L17" s="25"/>
      <c r="M17" s="25"/>
      <c r="N17" s="25"/>
      <c r="O17" s="25"/>
    </row>
    <row r="18" spans="1:15" ht="32.25" customHeight="1" x14ac:dyDescent="0.25">
      <c r="A18" s="36">
        <v>693</v>
      </c>
      <c r="B18" s="35" t="s">
        <v>96</v>
      </c>
      <c r="C18" s="33">
        <v>200</v>
      </c>
      <c r="D18" s="34">
        <v>2</v>
      </c>
      <c r="E18" s="34">
        <v>1.7</v>
      </c>
      <c r="F18" s="34">
        <v>24</v>
      </c>
      <c r="G18" s="39">
        <f>D18*4+E18*9+F18*4</f>
        <v>119.3</v>
      </c>
      <c r="H18" s="25"/>
      <c r="I18" s="25"/>
      <c r="J18" s="25"/>
      <c r="K18" s="25"/>
      <c r="L18" s="25"/>
      <c r="M18" s="25"/>
      <c r="N18" s="25"/>
      <c r="O18" s="25"/>
    </row>
    <row r="19" spans="1:15" ht="32.25" customHeight="1" x14ac:dyDescent="0.25">
      <c r="A19" s="40" t="s">
        <v>31</v>
      </c>
      <c r="B19" s="36" t="s">
        <v>32</v>
      </c>
      <c r="C19" s="33">
        <v>40</v>
      </c>
      <c r="D19" s="29">
        <v>2.6</v>
      </c>
      <c r="E19" s="29">
        <v>0.6</v>
      </c>
      <c r="F19" s="29">
        <v>16.600000000000001</v>
      </c>
      <c r="G19" s="30">
        <f>(D19+F19)*4+E19*9</f>
        <v>82.200000000000017</v>
      </c>
      <c r="H19" s="25"/>
      <c r="I19" s="25"/>
      <c r="J19" s="25"/>
      <c r="K19" s="25"/>
      <c r="L19" s="25"/>
      <c r="M19" s="25"/>
      <c r="N19" s="25"/>
      <c r="O19" s="25"/>
    </row>
    <row r="20" spans="1:15" ht="38.25" customHeight="1" x14ac:dyDescent="0.25">
      <c r="A20" s="36" t="s">
        <v>31</v>
      </c>
      <c r="B20" s="36" t="s">
        <v>33</v>
      </c>
      <c r="C20" s="37" t="s">
        <v>34</v>
      </c>
      <c r="D20" s="38">
        <v>0.4</v>
      </c>
      <c r="E20" s="38">
        <v>0.4</v>
      </c>
      <c r="F20" s="38">
        <v>9.8000000000000007</v>
      </c>
      <c r="G20" s="39">
        <f>D20*4+E20*9+F20*4</f>
        <v>44.400000000000006</v>
      </c>
      <c r="H20" s="25"/>
      <c r="I20" s="25"/>
      <c r="J20" s="25"/>
      <c r="K20" s="25"/>
      <c r="L20" s="25"/>
      <c r="M20" s="25"/>
      <c r="N20" s="25"/>
      <c r="O20" s="25"/>
    </row>
    <row r="21" spans="1:15" ht="38.25" customHeight="1" x14ac:dyDescent="0.25">
      <c r="A21" s="64"/>
      <c r="B21" s="91" t="s">
        <v>35</v>
      </c>
      <c r="C21" s="93">
        <v>668</v>
      </c>
      <c r="D21" s="93">
        <f>SUM(D15:D20)</f>
        <v>21.6</v>
      </c>
      <c r="E21" s="93">
        <f>SUM(E15:E20)</f>
        <v>20.3</v>
      </c>
      <c r="F21" s="93">
        <f>SUM(F15:F20)</f>
        <v>96.499999999999986</v>
      </c>
      <c r="G21" s="160">
        <f>SUM(G15:G20)</f>
        <v>655.1</v>
      </c>
      <c r="H21" s="25"/>
      <c r="I21" s="25"/>
      <c r="J21" s="25"/>
      <c r="K21" s="25"/>
      <c r="L21" s="25"/>
      <c r="M21" s="25"/>
      <c r="N21" s="25"/>
      <c r="O21" s="25"/>
    </row>
    <row r="22" spans="1:15" ht="38.25" customHeight="1" x14ac:dyDescent="0.25">
      <c r="A22" s="53"/>
      <c r="B22" s="26" t="s">
        <v>39</v>
      </c>
      <c r="C22" s="53"/>
      <c r="D22" s="53"/>
      <c r="E22" s="53"/>
      <c r="F22" s="53"/>
      <c r="G22" s="53"/>
      <c r="H22" s="25"/>
      <c r="I22" s="25"/>
      <c r="J22" s="25"/>
      <c r="K22" s="25"/>
      <c r="L22" s="25"/>
      <c r="M22" s="25"/>
      <c r="N22" s="25"/>
      <c r="O22" s="25"/>
    </row>
    <row r="23" spans="1:15" ht="34.5" customHeight="1" x14ac:dyDescent="0.25">
      <c r="A23" s="36" t="s">
        <v>144</v>
      </c>
      <c r="B23" s="27" t="s">
        <v>145</v>
      </c>
      <c r="C23" s="33" t="s">
        <v>41</v>
      </c>
      <c r="D23" s="29">
        <v>1.88</v>
      </c>
      <c r="E23" s="29">
        <v>4.92</v>
      </c>
      <c r="F23" s="29">
        <v>18.3</v>
      </c>
      <c r="G23" s="30">
        <f t="shared" ref="G23:G28" si="0">D23*4+E23*9+F23*4</f>
        <v>125</v>
      </c>
      <c r="H23" s="161"/>
      <c r="I23" s="25"/>
      <c r="J23" s="25"/>
      <c r="K23" s="25"/>
      <c r="L23" s="25"/>
      <c r="M23" s="25"/>
      <c r="N23" s="25"/>
      <c r="O23" s="25"/>
    </row>
    <row r="24" spans="1:15" ht="36.75" customHeight="1" x14ac:dyDescent="0.25">
      <c r="A24" s="36">
        <v>381</v>
      </c>
      <c r="B24" s="162" t="s">
        <v>146</v>
      </c>
      <c r="C24" s="33">
        <v>250</v>
      </c>
      <c r="D24" s="29">
        <v>23</v>
      </c>
      <c r="E24" s="29">
        <v>28.75</v>
      </c>
      <c r="F24" s="29">
        <v>18.75</v>
      </c>
      <c r="G24" s="30">
        <f t="shared" si="0"/>
        <v>425.75</v>
      </c>
      <c r="H24" s="25"/>
      <c r="I24" s="25"/>
      <c r="J24" s="25"/>
      <c r="K24" s="25"/>
      <c r="L24" s="25"/>
      <c r="M24" s="25"/>
      <c r="N24" s="25"/>
      <c r="O24" s="25"/>
    </row>
    <row r="25" spans="1:15" ht="38.25" customHeight="1" x14ac:dyDescent="0.25">
      <c r="A25" s="36">
        <v>523</v>
      </c>
      <c r="B25" s="123" t="s">
        <v>147</v>
      </c>
      <c r="C25" s="57">
        <v>50</v>
      </c>
      <c r="D25" s="29">
        <v>1.3</v>
      </c>
      <c r="E25" s="29">
        <v>0.7</v>
      </c>
      <c r="F25" s="29">
        <v>2.2999999999999998</v>
      </c>
      <c r="G25" s="30">
        <f t="shared" si="0"/>
        <v>20.7</v>
      </c>
      <c r="H25" s="25"/>
      <c r="I25" s="25"/>
      <c r="J25" s="25"/>
      <c r="K25" s="25"/>
      <c r="L25" s="25"/>
      <c r="M25" s="25"/>
      <c r="N25" s="25"/>
      <c r="O25" s="25"/>
    </row>
    <row r="26" spans="1:15" ht="43.5" customHeight="1" x14ac:dyDescent="0.25">
      <c r="A26" s="163" t="s">
        <v>98</v>
      </c>
      <c r="B26" s="164" t="s">
        <v>148</v>
      </c>
      <c r="C26" s="57">
        <v>200</v>
      </c>
      <c r="D26" s="172">
        <v>0</v>
      </c>
      <c r="E26" s="172">
        <v>0</v>
      </c>
      <c r="F26" s="172">
        <v>24</v>
      </c>
      <c r="G26" s="173">
        <f t="shared" si="0"/>
        <v>96</v>
      </c>
      <c r="H26" s="25"/>
      <c r="I26" s="25"/>
      <c r="J26" s="25"/>
      <c r="K26" s="25"/>
      <c r="L26" s="25"/>
      <c r="M26" s="25"/>
      <c r="N26" s="25"/>
      <c r="O26" s="25"/>
    </row>
    <row r="27" spans="1:15" ht="37.5" customHeight="1" x14ac:dyDescent="0.25">
      <c r="A27" s="32" t="s">
        <v>31</v>
      </c>
      <c r="B27" s="35" t="s">
        <v>32</v>
      </c>
      <c r="C27" s="33">
        <v>35</v>
      </c>
      <c r="D27" s="29">
        <v>2.2000000000000002</v>
      </c>
      <c r="E27" s="29">
        <v>0.6</v>
      </c>
      <c r="F27" s="29">
        <v>14.5</v>
      </c>
      <c r="G27" s="30">
        <f t="shared" si="0"/>
        <v>72.2</v>
      </c>
      <c r="H27" s="25"/>
      <c r="I27" s="25"/>
      <c r="J27" s="25"/>
      <c r="K27" s="25"/>
      <c r="L27" s="25"/>
      <c r="M27" s="25"/>
      <c r="N27" s="25"/>
      <c r="O27" s="25"/>
    </row>
    <row r="28" spans="1:15" ht="38.25" customHeight="1" x14ac:dyDescent="0.25">
      <c r="A28" s="40" t="s">
        <v>31</v>
      </c>
      <c r="B28" s="36" t="s">
        <v>48</v>
      </c>
      <c r="C28" s="33">
        <v>50</v>
      </c>
      <c r="D28" s="29">
        <v>3.1</v>
      </c>
      <c r="E28" s="29">
        <v>0.8</v>
      </c>
      <c r="F28" s="29">
        <v>20.8</v>
      </c>
      <c r="G28" s="30">
        <f t="shared" si="0"/>
        <v>102.80000000000001</v>
      </c>
      <c r="H28" s="25"/>
      <c r="I28" s="25"/>
      <c r="J28" s="25"/>
      <c r="K28" s="25"/>
      <c r="L28" s="25"/>
      <c r="M28" s="25"/>
      <c r="N28" s="25"/>
      <c r="O28" s="25"/>
    </row>
    <row r="29" spans="1:15" ht="9" customHeight="1" x14ac:dyDescent="0.25">
      <c r="A29" s="54"/>
      <c r="B29" s="36"/>
      <c r="C29" s="33"/>
      <c r="D29" s="29"/>
      <c r="E29" s="29"/>
      <c r="F29" s="29"/>
      <c r="G29" s="30"/>
      <c r="H29" s="25"/>
      <c r="I29" s="25"/>
      <c r="J29" s="25"/>
      <c r="K29" s="25"/>
      <c r="L29" s="25"/>
      <c r="M29" s="25"/>
      <c r="N29" s="25"/>
      <c r="O29" s="25"/>
    </row>
    <row r="30" spans="1:15" ht="38.25" customHeight="1" x14ac:dyDescent="0.25">
      <c r="A30" s="59"/>
      <c r="B30" s="153" t="s">
        <v>35</v>
      </c>
      <c r="C30" s="68">
        <v>770</v>
      </c>
      <c r="D30" s="78">
        <f>SUM(D23:D29)</f>
        <v>31.48</v>
      </c>
      <c r="E30" s="44">
        <f>SUM(E23:E29)</f>
        <v>35.770000000000003</v>
      </c>
      <c r="F30" s="44">
        <f>SUM(F23:F29)</f>
        <v>98.649999999999991</v>
      </c>
      <c r="G30" s="45">
        <f>SUM(G23:G29)</f>
        <v>842.45</v>
      </c>
      <c r="H30" s="25"/>
      <c r="I30" s="25"/>
      <c r="J30" s="25"/>
      <c r="K30" s="25"/>
      <c r="L30" s="25"/>
      <c r="M30" s="25"/>
      <c r="N30" s="25"/>
      <c r="O30" s="25"/>
    </row>
    <row r="31" spans="1:15" ht="38.25" customHeight="1" x14ac:dyDescent="0.25">
      <c r="A31" s="34"/>
      <c r="B31" s="85" t="s">
        <v>49</v>
      </c>
      <c r="C31" s="29"/>
      <c r="D31" s="29"/>
      <c r="E31" s="29"/>
      <c r="F31" s="29"/>
      <c r="G31" s="30"/>
      <c r="H31" s="25"/>
      <c r="I31" s="25"/>
      <c r="J31" s="25"/>
      <c r="K31" s="25"/>
      <c r="L31" s="25"/>
      <c r="M31" s="25"/>
      <c r="N31" s="25"/>
      <c r="O31" s="25"/>
    </row>
    <row r="32" spans="1:15" ht="38.25" customHeight="1" x14ac:dyDescent="0.25">
      <c r="A32" s="36" t="s">
        <v>144</v>
      </c>
      <c r="B32" s="27" t="s">
        <v>145</v>
      </c>
      <c r="C32" s="33" t="s">
        <v>108</v>
      </c>
      <c r="D32" s="29">
        <v>2.2999999999999998</v>
      </c>
      <c r="E32" s="29">
        <v>6.2</v>
      </c>
      <c r="F32" s="29">
        <v>23.5</v>
      </c>
      <c r="G32" s="30">
        <f t="shared" ref="G32:G37" si="1">D32*4+E32*9+F32*4</f>
        <v>159</v>
      </c>
      <c r="H32" s="25"/>
      <c r="I32" s="25"/>
      <c r="J32" s="25"/>
      <c r="K32" s="25"/>
      <c r="L32" s="25"/>
      <c r="M32" s="25"/>
      <c r="N32" s="25"/>
      <c r="O32" s="25"/>
    </row>
    <row r="33" spans="1:15" ht="41.25" customHeight="1" x14ac:dyDescent="0.25">
      <c r="A33" s="36">
        <v>381</v>
      </c>
      <c r="B33" s="162" t="s">
        <v>146</v>
      </c>
      <c r="C33" s="33">
        <v>270</v>
      </c>
      <c r="D33" s="29">
        <v>24.8</v>
      </c>
      <c r="E33" s="29">
        <v>31.05</v>
      </c>
      <c r="F33" s="29">
        <v>20.25</v>
      </c>
      <c r="G33" s="30">
        <f t="shared" si="1"/>
        <v>459.65</v>
      </c>
      <c r="H33" s="25"/>
      <c r="I33" s="25"/>
      <c r="J33" s="25"/>
      <c r="K33" s="25"/>
      <c r="L33" s="25"/>
      <c r="M33" s="25"/>
      <c r="N33" s="25"/>
      <c r="O33" s="25"/>
    </row>
    <row r="34" spans="1:15" ht="38.25" customHeight="1" x14ac:dyDescent="0.25">
      <c r="A34" s="36">
        <v>523</v>
      </c>
      <c r="B34" s="123" t="s">
        <v>147</v>
      </c>
      <c r="C34" s="57">
        <v>60</v>
      </c>
      <c r="D34" s="29">
        <v>1.56</v>
      </c>
      <c r="E34" s="29">
        <v>0.8</v>
      </c>
      <c r="F34" s="29">
        <v>2.8</v>
      </c>
      <c r="G34" s="30">
        <f t="shared" si="1"/>
        <v>24.64</v>
      </c>
      <c r="H34" s="25"/>
      <c r="I34" s="25"/>
      <c r="J34" s="25"/>
      <c r="K34" s="25"/>
      <c r="L34" s="25"/>
      <c r="M34" s="25"/>
      <c r="N34" s="25"/>
      <c r="O34" s="25"/>
    </row>
    <row r="35" spans="1:15" ht="38.25" customHeight="1" x14ac:dyDescent="0.25">
      <c r="A35" s="163" t="s">
        <v>98</v>
      </c>
      <c r="B35" s="164" t="s">
        <v>148</v>
      </c>
      <c r="C35" s="57">
        <v>200</v>
      </c>
      <c r="D35" s="172">
        <v>0</v>
      </c>
      <c r="E35" s="172">
        <v>0</v>
      </c>
      <c r="F35" s="172">
        <v>24</v>
      </c>
      <c r="G35" s="173">
        <f t="shared" si="1"/>
        <v>96</v>
      </c>
      <c r="H35" s="25"/>
      <c r="I35" s="25"/>
      <c r="J35" s="25"/>
      <c r="K35" s="25"/>
      <c r="L35" s="25"/>
      <c r="M35" s="25"/>
      <c r="N35" s="25"/>
      <c r="O35" s="25"/>
    </row>
    <row r="36" spans="1:15" ht="43.5" customHeight="1" x14ac:dyDescent="0.25">
      <c r="A36" s="32" t="s">
        <v>31</v>
      </c>
      <c r="B36" s="35" t="s">
        <v>32</v>
      </c>
      <c r="C36" s="33">
        <v>50</v>
      </c>
      <c r="D36" s="29">
        <v>3.1</v>
      </c>
      <c r="E36" s="29">
        <v>0.8</v>
      </c>
      <c r="F36" s="29">
        <v>20.8</v>
      </c>
      <c r="G36" s="30">
        <f t="shared" si="1"/>
        <v>102.80000000000001</v>
      </c>
      <c r="H36" s="25"/>
      <c r="I36" s="25"/>
      <c r="J36" s="25"/>
      <c r="K36" s="25"/>
      <c r="L36" s="25"/>
      <c r="M36" s="25"/>
      <c r="N36" s="25"/>
      <c r="O36" s="25"/>
    </row>
    <row r="37" spans="1:15" ht="38.25" customHeight="1" x14ac:dyDescent="0.25">
      <c r="A37" s="40" t="s">
        <v>31</v>
      </c>
      <c r="B37" s="36" t="s">
        <v>48</v>
      </c>
      <c r="C37" s="33">
        <v>50</v>
      </c>
      <c r="D37" s="29">
        <v>3.1</v>
      </c>
      <c r="E37" s="29">
        <v>0.8</v>
      </c>
      <c r="F37" s="29">
        <v>20.8</v>
      </c>
      <c r="G37" s="30">
        <f t="shared" si="1"/>
        <v>102.80000000000001</v>
      </c>
      <c r="H37" s="25"/>
      <c r="I37" s="25"/>
      <c r="J37" s="25"/>
      <c r="K37" s="25"/>
      <c r="L37" s="25"/>
      <c r="M37" s="25"/>
      <c r="N37" s="25"/>
      <c r="O37" s="25"/>
    </row>
    <row r="38" spans="1:15" ht="14.25" customHeight="1" x14ac:dyDescent="0.25">
      <c r="A38" s="40"/>
      <c r="B38" s="32"/>
      <c r="C38" s="48"/>
      <c r="D38" s="29"/>
      <c r="E38" s="29"/>
      <c r="F38" s="29"/>
      <c r="G38" s="30"/>
      <c r="H38" s="25"/>
      <c r="I38" s="25"/>
      <c r="J38" s="25"/>
      <c r="K38" s="25"/>
      <c r="L38" s="25"/>
      <c r="M38" s="25"/>
      <c r="N38" s="25"/>
      <c r="O38" s="25"/>
    </row>
    <row r="39" spans="1:15" ht="38.25" customHeight="1" x14ac:dyDescent="0.25">
      <c r="A39" s="64"/>
      <c r="B39" s="50" t="s">
        <v>35</v>
      </c>
      <c r="C39" s="51">
        <v>927</v>
      </c>
      <c r="D39" s="64">
        <f>SUM(D32:D38)</f>
        <v>34.86</v>
      </c>
      <c r="E39" s="51">
        <f>SUM(E32:E38)</f>
        <v>39.649999999999991</v>
      </c>
      <c r="F39" s="51">
        <f>SUM(F32:F38)</f>
        <v>112.14999999999999</v>
      </c>
      <c r="G39" s="82">
        <f>SUM(G32:G38)</f>
        <v>944.88999999999987</v>
      </c>
      <c r="H39" s="25"/>
      <c r="I39" s="25"/>
      <c r="J39" s="25"/>
      <c r="K39" s="25"/>
      <c r="L39" s="25"/>
      <c r="M39" s="25"/>
      <c r="N39" s="25"/>
      <c r="O39" s="25"/>
    </row>
    <row r="40" spans="1:15" ht="38.25" customHeight="1" x14ac:dyDescent="0.25">
      <c r="A40" s="67"/>
      <c r="B40" s="60" t="s">
        <v>126</v>
      </c>
      <c r="C40" s="44" t="s">
        <v>55</v>
      </c>
      <c r="D40" s="44">
        <f>D30+D13</f>
        <v>51.08</v>
      </c>
      <c r="E40" s="44">
        <f>E30+E13</f>
        <v>54.47</v>
      </c>
      <c r="F40" s="44">
        <f>F30+F13</f>
        <v>189.45</v>
      </c>
      <c r="G40" s="44">
        <f>G30+G13</f>
        <v>1452.35</v>
      </c>
      <c r="H40" s="25"/>
      <c r="I40" s="25"/>
      <c r="J40" s="25"/>
      <c r="K40" s="25"/>
      <c r="L40" s="25"/>
      <c r="M40" s="25"/>
      <c r="N40" s="25"/>
      <c r="O40" s="25"/>
    </row>
    <row r="41" spans="1:15" ht="38.25" customHeight="1" x14ac:dyDescent="0.25">
      <c r="A41" s="70"/>
      <c r="B41" s="65" t="s">
        <v>127</v>
      </c>
      <c r="C41" s="71" t="s">
        <v>55</v>
      </c>
      <c r="D41" s="64">
        <f>D39+D21</f>
        <v>56.46</v>
      </c>
      <c r="E41" s="64">
        <f>E39+E21</f>
        <v>59.949999999999989</v>
      </c>
      <c r="F41" s="64">
        <f>F39+F21</f>
        <v>208.64999999999998</v>
      </c>
      <c r="G41" s="64">
        <f>G39+G21</f>
        <v>1599.9899999999998</v>
      </c>
      <c r="H41" s="25"/>
      <c r="I41" s="25"/>
      <c r="J41" s="25"/>
      <c r="K41" s="25"/>
      <c r="L41" s="25"/>
      <c r="M41" s="25"/>
      <c r="N41" s="25"/>
      <c r="O41" s="25"/>
    </row>
    <row r="42" spans="1:15" ht="38.25" customHeight="1" x14ac:dyDescent="0.25">
      <c r="A42" s="96"/>
      <c r="B42" s="167"/>
      <c r="C42" s="121"/>
      <c r="D42" s="121"/>
      <c r="E42" s="121"/>
      <c r="F42" s="121"/>
      <c r="G42" s="121"/>
      <c r="H42" s="25"/>
      <c r="I42" s="25"/>
      <c r="J42" s="25"/>
      <c r="K42" s="25"/>
      <c r="L42" s="25"/>
      <c r="M42" s="25"/>
      <c r="N42" s="25"/>
      <c r="O42" s="25"/>
    </row>
    <row r="43" spans="1:15" ht="38.25" customHeight="1" x14ac:dyDescent="0.25">
      <c r="A43" s="96"/>
      <c r="B43" s="167"/>
      <c r="C43" s="121"/>
      <c r="D43" s="121"/>
      <c r="E43" s="121"/>
      <c r="F43" s="121"/>
      <c r="G43" s="121"/>
      <c r="H43" s="25"/>
      <c r="I43" s="25"/>
      <c r="J43" s="25"/>
      <c r="K43" s="25"/>
      <c r="L43" s="25"/>
      <c r="M43" s="25"/>
      <c r="N43" s="25"/>
      <c r="O43" s="25"/>
    </row>
    <row r="44" spans="1:15" ht="38.25" customHeight="1" x14ac:dyDescent="0.25">
      <c r="A44" s="96"/>
      <c r="B44" s="167"/>
      <c r="C44" s="121"/>
      <c r="D44" s="121"/>
      <c r="E44" s="121"/>
      <c r="F44" s="121"/>
      <c r="G44" s="121"/>
      <c r="H44" s="25"/>
      <c r="I44" s="25"/>
      <c r="J44" s="25"/>
      <c r="K44" s="25"/>
      <c r="L44" s="25"/>
      <c r="M44" s="25"/>
      <c r="N44" s="25"/>
      <c r="O44" s="25"/>
    </row>
    <row r="45" spans="1:15" ht="38.25" customHeight="1" x14ac:dyDescent="0.25">
      <c r="A45" s="96"/>
      <c r="B45" s="167"/>
      <c r="C45" s="121"/>
      <c r="D45" s="121"/>
      <c r="E45" s="121"/>
      <c r="F45" s="121"/>
      <c r="G45" s="121"/>
      <c r="H45" s="25"/>
      <c r="I45" s="25"/>
      <c r="J45" s="25"/>
      <c r="K45" s="25"/>
      <c r="L45" s="25"/>
      <c r="M45" s="25"/>
      <c r="N45" s="25"/>
      <c r="O45" s="25"/>
    </row>
    <row r="46" spans="1:15" ht="38.25" customHeight="1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</row>
    <row r="47" spans="1:15" ht="38.25" customHeight="1" x14ac:dyDescent="0.25">
      <c r="A47" s="232" t="s">
        <v>149</v>
      </c>
      <c r="B47" s="233"/>
      <c r="C47" s="233"/>
      <c r="D47" s="233"/>
      <c r="H47" s="18"/>
      <c r="I47" s="18"/>
      <c r="J47" s="18"/>
      <c r="K47" s="18"/>
      <c r="L47" s="18"/>
      <c r="M47" s="18"/>
      <c r="N47" s="18"/>
      <c r="O47" s="18"/>
    </row>
    <row r="48" spans="1:15" ht="38.25" customHeight="1" x14ac:dyDescent="0.25">
      <c r="A48" s="234"/>
      <c r="B48" s="234"/>
      <c r="C48" s="234"/>
      <c r="D48" s="232"/>
      <c r="H48" s="18"/>
      <c r="I48" s="18"/>
      <c r="J48" s="18"/>
      <c r="K48" s="18"/>
      <c r="L48" s="18"/>
      <c r="M48" s="18"/>
      <c r="N48" s="18"/>
      <c r="O48" s="18"/>
    </row>
    <row r="49" spans="1:15" ht="38.25" customHeight="1" x14ac:dyDescent="0.25">
      <c r="A49" s="210" t="s">
        <v>17</v>
      </c>
      <c r="B49" s="73" t="s">
        <v>16</v>
      </c>
      <c r="C49" s="210" t="s">
        <v>17</v>
      </c>
      <c r="D49" s="210" t="s">
        <v>18</v>
      </c>
      <c r="E49" s="213"/>
      <c r="F49" s="214"/>
      <c r="G49" s="29" t="s">
        <v>19</v>
      </c>
      <c r="H49" s="18"/>
      <c r="I49" s="18"/>
      <c r="J49" s="18"/>
      <c r="K49" s="18"/>
      <c r="L49" s="18"/>
      <c r="M49" s="18"/>
      <c r="N49" s="18"/>
      <c r="O49" s="18"/>
    </row>
    <row r="50" spans="1:15" ht="38.25" customHeight="1" x14ac:dyDescent="0.25">
      <c r="A50" s="211"/>
      <c r="B50" s="74" t="s">
        <v>21</v>
      </c>
      <c r="C50" s="211"/>
      <c r="D50" s="215"/>
      <c r="E50" s="216"/>
      <c r="F50" s="217"/>
      <c r="G50" s="53" t="s">
        <v>22</v>
      </c>
      <c r="H50" s="18"/>
      <c r="I50" s="18"/>
      <c r="J50" s="18"/>
      <c r="K50" s="18"/>
      <c r="L50" s="18"/>
      <c r="M50" s="18"/>
      <c r="N50" s="18"/>
      <c r="O50" s="18"/>
    </row>
    <row r="51" spans="1:15" ht="38.25" customHeight="1" x14ac:dyDescent="0.25">
      <c r="A51" s="212"/>
      <c r="B51" s="97"/>
      <c r="C51" s="212"/>
      <c r="D51" s="41" t="s">
        <v>23</v>
      </c>
      <c r="E51" s="41" t="s">
        <v>24</v>
      </c>
      <c r="F51" s="41" t="s">
        <v>25</v>
      </c>
      <c r="G51" s="99"/>
      <c r="H51" s="18"/>
      <c r="I51" s="18"/>
      <c r="J51" s="18"/>
      <c r="K51" s="18"/>
      <c r="L51" s="18"/>
      <c r="M51" s="18"/>
      <c r="N51" s="18"/>
      <c r="O51" s="18"/>
    </row>
    <row r="52" spans="1:15" ht="20.25" x14ac:dyDescent="0.25">
      <c r="A52" s="29"/>
      <c r="B52" s="26" t="s">
        <v>26</v>
      </c>
      <c r="C52" s="29"/>
      <c r="D52" s="29"/>
      <c r="E52" s="29"/>
      <c r="F52" s="29"/>
      <c r="G52" s="29"/>
    </row>
    <row r="53" spans="1:15" ht="8.25" customHeight="1" x14ac:dyDescent="0.25">
      <c r="A53" s="163"/>
      <c r="B53" s="164"/>
      <c r="C53" s="165"/>
      <c r="D53" s="29"/>
      <c r="E53" s="29"/>
      <c r="F53" s="29"/>
      <c r="G53" s="30"/>
    </row>
    <row r="54" spans="1:15" ht="50.25" customHeight="1" x14ac:dyDescent="0.25">
      <c r="A54" s="163" t="s">
        <v>150</v>
      </c>
      <c r="B54" s="164" t="s">
        <v>151</v>
      </c>
      <c r="C54" s="48" t="s">
        <v>41</v>
      </c>
      <c r="D54" s="29">
        <v>15.5</v>
      </c>
      <c r="E54" s="29">
        <v>20.3</v>
      </c>
      <c r="F54" s="29">
        <v>7.6</v>
      </c>
      <c r="G54" s="30">
        <f>D54*4+E54*9+F54*4</f>
        <v>275.10000000000002</v>
      </c>
    </row>
    <row r="55" spans="1:15" ht="48" customHeight="1" x14ac:dyDescent="0.25">
      <c r="A55" s="32" t="s">
        <v>75</v>
      </c>
      <c r="B55" s="36" t="s">
        <v>76</v>
      </c>
      <c r="C55" s="48">
        <v>200</v>
      </c>
      <c r="D55" s="29">
        <v>1.4</v>
      </c>
      <c r="E55" s="29">
        <v>1.6</v>
      </c>
      <c r="F55" s="29">
        <v>16.399999999999999</v>
      </c>
      <c r="G55" s="30">
        <v>85.6</v>
      </c>
    </row>
    <row r="56" spans="1:15" ht="38.25" customHeight="1" x14ac:dyDescent="0.25">
      <c r="A56" s="32" t="s">
        <v>31</v>
      </c>
      <c r="B56" s="35" t="s">
        <v>152</v>
      </c>
      <c r="C56" s="33" t="s">
        <v>114</v>
      </c>
      <c r="D56" s="34">
        <v>1.6</v>
      </c>
      <c r="E56" s="34">
        <v>5.0999999999999996</v>
      </c>
      <c r="F56" s="34">
        <v>18.2</v>
      </c>
      <c r="G56" s="30">
        <v>85.6</v>
      </c>
    </row>
    <row r="57" spans="1:15" ht="42.75" customHeight="1" x14ac:dyDescent="0.25">
      <c r="A57" s="40" t="s">
        <v>31</v>
      </c>
      <c r="B57" s="32" t="s">
        <v>32</v>
      </c>
      <c r="C57" s="48">
        <v>40</v>
      </c>
      <c r="D57" s="29">
        <v>2.6</v>
      </c>
      <c r="E57" s="29">
        <v>0.6</v>
      </c>
      <c r="F57" s="29">
        <v>16.600000000000001</v>
      </c>
      <c r="G57" s="30">
        <f>(D57+F57)*4+E57*9</f>
        <v>82.200000000000017</v>
      </c>
    </row>
    <row r="58" spans="1:15" ht="38.25" customHeight="1" x14ac:dyDescent="0.25">
      <c r="A58" s="78"/>
      <c r="B58" s="43" t="s">
        <v>35</v>
      </c>
      <c r="C58" s="44">
        <v>500</v>
      </c>
      <c r="D58" s="44">
        <f>SUM(D53:D57)</f>
        <v>21.1</v>
      </c>
      <c r="E58" s="44">
        <f>SUM(E53:E57)</f>
        <v>27.6</v>
      </c>
      <c r="F58" s="44">
        <f>SUM(F53:F57)</f>
        <v>58.800000000000004</v>
      </c>
      <c r="G58" s="45">
        <f>SUM(G53:G57)</f>
        <v>528.50000000000011</v>
      </c>
    </row>
    <row r="59" spans="1:15" ht="38.25" customHeight="1" x14ac:dyDescent="0.25">
      <c r="A59" s="85"/>
      <c r="B59" s="85" t="s">
        <v>77</v>
      </c>
      <c r="C59" s="46"/>
      <c r="D59" s="46"/>
      <c r="E59" s="46"/>
      <c r="F59" s="46"/>
      <c r="G59" s="159"/>
    </row>
    <row r="60" spans="1:15" ht="9" customHeight="1" x14ac:dyDescent="0.25">
      <c r="A60" s="163"/>
      <c r="B60" s="164"/>
      <c r="C60" s="165"/>
      <c r="D60" s="29"/>
      <c r="E60" s="29"/>
      <c r="F60" s="29"/>
      <c r="G60" s="39"/>
    </row>
    <row r="61" spans="1:15" ht="49.5" customHeight="1" x14ac:dyDescent="0.25">
      <c r="A61" s="163" t="s">
        <v>150</v>
      </c>
      <c r="B61" s="164" t="s">
        <v>151</v>
      </c>
      <c r="C61" s="48" t="s">
        <v>41</v>
      </c>
      <c r="D61" s="29">
        <v>15.5</v>
      </c>
      <c r="E61" s="29">
        <v>20.3</v>
      </c>
      <c r="F61" s="29">
        <v>7.6</v>
      </c>
      <c r="G61" s="30">
        <f>D61*4+E61*9+F61*4</f>
        <v>275.10000000000002</v>
      </c>
    </row>
    <row r="62" spans="1:15" ht="48.75" customHeight="1" x14ac:dyDescent="0.25">
      <c r="A62" s="32" t="s">
        <v>75</v>
      </c>
      <c r="B62" s="36" t="s">
        <v>76</v>
      </c>
      <c r="C62" s="48">
        <v>200</v>
      </c>
      <c r="D62" s="29">
        <v>1.4</v>
      </c>
      <c r="E62" s="29">
        <v>1.6</v>
      </c>
      <c r="F62" s="29">
        <v>16.399999999999999</v>
      </c>
      <c r="G62" s="30">
        <v>85.6</v>
      </c>
    </row>
    <row r="63" spans="1:15" ht="38.25" customHeight="1" x14ac:dyDescent="0.25">
      <c r="A63" s="32" t="s">
        <v>31</v>
      </c>
      <c r="B63" s="35" t="s">
        <v>152</v>
      </c>
      <c r="C63" s="33" t="s">
        <v>114</v>
      </c>
      <c r="D63" s="34">
        <v>1.6</v>
      </c>
      <c r="E63" s="34">
        <v>5.0999999999999996</v>
      </c>
      <c r="F63" s="34">
        <v>18.2</v>
      </c>
      <c r="G63" s="30">
        <v>85.6</v>
      </c>
    </row>
    <row r="64" spans="1:15" ht="38.25" customHeight="1" x14ac:dyDescent="0.25">
      <c r="A64" s="32" t="s">
        <v>31</v>
      </c>
      <c r="B64" s="174" t="s">
        <v>32</v>
      </c>
      <c r="C64" s="48">
        <v>70</v>
      </c>
      <c r="D64" s="29">
        <v>4.5</v>
      </c>
      <c r="E64" s="29">
        <v>1</v>
      </c>
      <c r="F64" s="29">
        <v>29</v>
      </c>
      <c r="G64" s="30">
        <f>D64*4+E64*9+F64*4</f>
        <v>143</v>
      </c>
    </row>
    <row r="65" spans="1:9" ht="38.25" customHeight="1" x14ac:dyDescent="0.25">
      <c r="A65" s="64"/>
      <c r="B65" s="50" t="s">
        <v>35</v>
      </c>
      <c r="C65" s="51">
        <v>550</v>
      </c>
      <c r="D65" s="51">
        <f>SUM(D60:D64)</f>
        <v>23</v>
      </c>
      <c r="E65" s="51">
        <f>SUM(E60:E64)</f>
        <v>28</v>
      </c>
      <c r="F65" s="51">
        <f>SUM(F60:F64)</f>
        <v>71.2</v>
      </c>
      <c r="G65" s="52">
        <f>SUM(G60:G64)</f>
        <v>589.30000000000007</v>
      </c>
    </row>
    <row r="66" spans="1:9" ht="38.25" customHeight="1" x14ac:dyDescent="0.25">
      <c r="A66" s="53"/>
      <c r="B66" s="26" t="s">
        <v>39</v>
      </c>
      <c r="C66" s="53"/>
      <c r="D66" s="53"/>
      <c r="E66" s="53"/>
      <c r="F66" s="53"/>
      <c r="G66" s="53"/>
    </row>
    <row r="67" spans="1:9" ht="53.25" customHeight="1" x14ac:dyDescent="0.25">
      <c r="A67" s="16" t="s">
        <v>78</v>
      </c>
      <c r="B67" s="27" t="s">
        <v>79</v>
      </c>
      <c r="C67" s="48">
        <v>100</v>
      </c>
      <c r="D67" s="29">
        <v>1</v>
      </c>
      <c r="E67" s="29">
        <v>4.5</v>
      </c>
      <c r="F67" s="29">
        <v>3.1</v>
      </c>
      <c r="G67" s="30">
        <f>(D67+F67)*4+E67*9</f>
        <v>56.9</v>
      </c>
      <c r="H67" s="66"/>
      <c r="I67" s="170"/>
    </row>
    <row r="68" spans="1:9" ht="38.25" customHeight="1" x14ac:dyDescent="0.25">
      <c r="A68" s="155">
        <v>124</v>
      </c>
      <c r="B68" s="27" t="s">
        <v>153</v>
      </c>
      <c r="C68" s="28" t="s">
        <v>41</v>
      </c>
      <c r="D68" s="29">
        <v>1.5</v>
      </c>
      <c r="E68" s="29">
        <v>3.1</v>
      </c>
      <c r="F68" s="29">
        <v>6</v>
      </c>
      <c r="G68" s="30">
        <f>(D68+F68)*4+E68*9</f>
        <v>57.900000000000006</v>
      </c>
    </row>
    <row r="69" spans="1:9" ht="51" customHeight="1" x14ac:dyDescent="0.25">
      <c r="A69" s="163">
        <v>439</v>
      </c>
      <c r="B69" s="27" t="s">
        <v>154</v>
      </c>
      <c r="C69" s="28">
        <v>90</v>
      </c>
      <c r="D69" s="150">
        <v>4.0999999999999996</v>
      </c>
      <c r="E69" s="150">
        <v>5.7</v>
      </c>
      <c r="F69" s="150">
        <v>4.5999999999999996</v>
      </c>
      <c r="G69" s="30">
        <f>(D69+F69)*4+E69*9</f>
        <v>86.1</v>
      </c>
    </row>
    <row r="70" spans="1:9" ht="50.25" customHeight="1" x14ac:dyDescent="0.25">
      <c r="A70" s="163">
        <v>516</v>
      </c>
      <c r="B70" s="27" t="s">
        <v>155</v>
      </c>
      <c r="C70" s="28">
        <v>150</v>
      </c>
      <c r="D70" s="34">
        <v>5.08</v>
      </c>
      <c r="E70" s="34">
        <v>7.5</v>
      </c>
      <c r="F70" s="34">
        <v>28.5</v>
      </c>
      <c r="G70" s="30">
        <f>(D70+F70)*4+E70*9</f>
        <v>201.82</v>
      </c>
    </row>
    <row r="71" spans="1:9" ht="52.5" customHeight="1" x14ac:dyDescent="0.25">
      <c r="A71" s="54">
        <v>638</v>
      </c>
      <c r="B71" s="36" t="s">
        <v>122</v>
      </c>
      <c r="C71" s="33" t="s">
        <v>47</v>
      </c>
      <c r="D71" s="29">
        <v>0.4</v>
      </c>
      <c r="E71" s="29">
        <v>0</v>
      </c>
      <c r="F71" s="29">
        <v>21.2</v>
      </c>
      <c r="G71" s="30">
        <f>D71*4+E71*9+F71*4</f>
        <v>86.399999999999991</v>
      </c>
    </row>
    <row r="72" spans="1:9" ht="38.25" customHeight="1" x14ac:dyDescent="0.25">
      <c r="A72" s="40" t="s">
        <v>31</v>
      </c>
      <c r="B72" s="36" t="s">
        <v>32</v>
      </c>
      <c r="C72" s="33">
        <v>30</v>
      </c>
      <c r="D72" s="29">
        <v>1.9</v>
      </c>
      <c r="E72" s="29">
        <v>0.5</v>
      </c>
      <c r="F72" s="29">
        <v>12.5</v>
      </c>
      <c r="G72" s="30">
        <f>D72*4+E72*9+F72*4</f>
        <v>62.1</v>
      </c>
    </row>
    <row r="73" spans="1:9" ht="38.25" customHeight="1" x14ac:dyDescent="0.25">
      <c r="A73" s="40" t="s">
        <v>31</v>
      </c>
      <c r="B73" s="36" t="s">
        <v>48</v>
      </c>
      <c r="C73" s="48">
        <v>40</v>
      </c>
      <c r="D73" s="29">
        <v>2.6</v>
      </c>
      <c r="E73" s="29">
        <v>0.6</v>
      </c>
      <c r="F73" s="29">
        <v>16.600000000000001</v>
      </c>
      <c r="G73" s="30">
        <f>D73*4+E73*9+F73*4</f>
        <v>82.2</v>
      </c>
    </row>
    <row r="74" spans="1:9" ht="38.25" customHeight="1" x14ac:dyDescent="0.25">
      <c r="A74" s="36" t="s">
        <v>31</v>
      </c>
      <c r="B74" s="36" t="s">
        <v>33</v>
      </c>
      <c r="C74" s="37" t="s">
        <v>34</v>
      </c>
      <c r="D74" s="38">
        <v>0.4</v>
      </c>
      <c r="E74" s="38">
        <v>0.4</v>
      </c>
      <c r="F74" s="104">
        <v>9.8000000000000007</v>
      </c>
      <c r="G74" s="39">
        <f>D74*4+E74*9+F74*4</f>
        <v>44.400000000000006</v>
      </c>
    </row>
    <row r="75" spans="1:9" ht="38.25" customHeight="1" x14ac:dyDescent="0.25">
      <c r="A75" s="59"/>
      <c r="B75" s="153" t="s">
        <v>35</v>
      </c>
      <c r="C75" s="78">
        <v>845</v>
      </c>
      <c r="D75" s="78">
        <f>SUM(D67:D74)</f>
        <v>16.98</v>
      </c>
      <c r="E75" s="44">
        <f>SUM(E67:E74)</f>
        <v>22.3</v>
      </c>
      <c r="F75" s="44">
        <f>SUM(F67:F74)</f>
        <v>102.3</v>
      </c>
      <c r="G75" s="45">
        <f>SUM(G67:G74)</f>
        <v>677.82</v>
      </c>
    </row>
    <row r="76" spans="1:9" ht="38.25" customHeight="1" x14ac:dyDescent="0.25">
      <c r="A76" s="34"/>
      <c r="B76" s="85" t="s">
        <v>49</v>
      </c>
      <c r="C76" s="29"/>
      <c r="D76" s="29"/>
      <c r="E76" s="29"/>
      <c r="F76" s="29"/>
      <c r="G76" s="30"/>
    </row>
    <row r="77" spans="1:9" ht="54" customHeight="1" x14ac:dyDescent="0.25">
      <c r="A77" s="16" t="s">
        <v>78</v>
      </c>
      <c r="B77" s="27" t="s">
        <v>79</v>
      </c>
      <c r="C77" s="48">
        <v>100</v>
      </c>
      <c r="D77" s="29">
        <v>1</v>
      </c>
      <c r="E77" s="29">
        <v>4.5</v>
      </c>
      <c r="F77" s="29">
        <v>3.1</v>
      </c>
      <c r="G77" s="30">
        <f>(D77+F77)*4+E77*9</f>
        <v>56.9</v>
      </c>
    </row>
    <row r="78" spans="1:9" ht="38.25" customHeight="1" x14ac:dyDescent="0.25">
      <c r="A78" s="155">
        <v>124</v>
      </c>
      <c r="B78" s="27" t="s">
        <v>153</v>
      </c>
      <c r="C78" s="28" t="s">
        <v>108</v>
      </c>
      <c r="D78" s="29">
        <v>1.86</v>
      </c>
      <c r="E78" s="29">
        <v>3.9</v>
      </c>
      <c r="F78" s="29">
        <v>7.7</v>
      </c>
      <c r="G78" s="30">
        <f>(D78+F78)*4+E78*9</f>
        <v>73.34</v>
      </c>
    </row>
    <row r="79" spans="1:9" ht="52.5" customHeight="1" x14ac:dyDescent="0.25">
      <c r="A79" s="163">
        <v>439</v>
      </c>
      <c r="B79" s="27" t="s">
        <v>154</v>
      </c>
      <c r="C79" s="28">
        <v>120</v>
      </c>
      <c r="D79" s="150">
        <v>5.5</v>
      </c>
      <c r="E79" s="150">
        <v>9.1</v>
      </c>
      <c r="F79" s="150">
        <v>7.2</v>
      </c>
      <c r="G79" s="30">
        <f>(D79+F79)*4+E79*9</f>
        <v>132.69999999999999</v>
      </c>
    </row>
    <row r="80" spans="1:9" ht="50.25" customHeight="1" x14ac:dyDescent="0.25">
      <c r="A80" s="163">
        <v>516</v>
      </c>
      <c r="B80" s="27" t="s">
        <v>155</v>
      </c>
      <c r="C80" s="28">
        <v>180</v>
      </c>
      <c r="D80" s="34">
        <v>6.1</v>
      </c>
      <c r="E80" s="34">
        <v>9</v>
      </c>
      <c r="F80" s="34">
        <v>34.200000000000003</v>
      </c>
      <c r="G80" s="30">
        <f>(D80+F80)*4+E80*9</f>
        <v>242.20000000000002</v>
      </c>
    </row>
    <row r="81" spans="1:7" ht="59.25" customHeight="1" x14ac:dyDescent="0.25">
      <c r="A81" s="54">
        <v>638</v>
      </c>
      <c r="B81" s="36" t="s">
        <v>122</v>
      </c>
      <c r="C81" s="33" t="s">
        <v>53</v>
      </c>
      <c r="D81" s="29">
        <v>0.4</v>
      </c>
      <c r="E81" s="29">
        <v>0</v>
      </c>
      <c r="F81" s="29">
        <v>21.2</v>
      </c>
      <c r="G81" s="30">
        <f>D81*4+E81*9+F81*4</f>
        <v>86.399999999999991</v>
      </c>
    </row>
    <row r="82" spans="1:7" ht="38.25" customHeight="1" x14ac:dyDescent="0.25">
      <c r="A82" s="40" t="s">
        <v>31</v>
      </c>
      <c r="B82" s="36" t="s">
        <v>32</v>
      </c>
      <c r="C82" s="33">
        <v>50</v>
      </c>
      <c r="D82" s="29">
        <v>3.1</v>
      </c>
      <c r="E82" s="29">
        <v>0.8</v>
      </c>
      <c r="F82" s="29">
        <v>20.8</v>
      </c>
      <c r="G82" s="30">
        <f>D82*4+E82*9+F82*4</f>
        <v>102.80000000000001</v>
      </c>
    </row>
    <row r="83" spans="1:7" ht="38.25" customHeight="1" x14ac:dyDescent="0.25">
      <c r="A83" s="40" t="s">
        <v>31</v>
      </c>
      <c r="B83" s="36" t="s">
        <v>48</v>
      </c>
      <c r="C83" s="48">
        <v>40</v>
      </c>
      <c r="D83" s="29">
        <v>2.6</v>
      </c>
      <c r="E83" s="29">
        <v>0.6</v>
      </c>
      <c r="F83" s="29">
        <v>16.600000000000001</v>
      </c>
      <c r="G83" s="30">
        <f>D83*4+E83*9+F83*4</f>
        <v>82.2</v>
      </c>
    </row>
    <row r="84" spans="1:7" ht="38.25" customHeight="1" x14ac:dyDescent="0.25">
      <c r="A84" s="36" t="s">
        <v>31</v>
      </c>
      <c r="B84" s="36" t="s">
        <v>33</v>
      </c>
      <c r="C84" s="37" t="s">
        <v>34</v>
      </c>
      <c r="D84" s="38">
        <v>0.4</v>
      </c>
      <c r="E84" s="38">
        <v>0.4</v>
      </c>
      <c r="F84" s="104">
        <v>9.8000000000000007</v>
      </c>
      <c r="G84" s="39">
        <f>D84*4+E84*9+F84*4</f>
        <v>44.400000000000006</v>
      </c>
    </row>
    <row r="85" spans="1:7" ht="38.25" customHeight="1" x14ac:dyDescent="0.25">
      <c r="A85" s="64"/>
      <c r="B85" s="50" t="s">
        <v>35</v>
      </c>
      <c r="C85" s="51">
        <v>965</v>
      </c>
      <c r="D85" s="64">
        <f>SUM(D77:D84)</f>
        <v>20.96</v>
      </c>
      <c r="E85" s="51">
        <f>SUM(E77:E84)</f>
        <v>28.3</v>
      </c>
      <c r="F85" s="51">
        <f>SUM(F77:F84)</f>
        <v>120.60000000000001</v>
      </c>
      <c r="G85" s="82">
        <f>SUM(G77:G84)</f>
        <v>820.93999999999994</v>
      </c>
    </row>
    <row r="86" spans="1:7" ht="38.25" customHeight="1" x14ac:dyDescent="0.25">
      <c r="A86" s="67"/>
      <c r="B86" s="60" t="s">
        <v>156</v>
      </c>
      <c r="C86" s="44" t="s">
        <v>55</v>
      </c>
      <c r="D86" s="44">
        <f>D75+D58</f>
        <v>38.08</v>
      </c>
      <c r="E86" s="44">
        <f>E75+E58</f>
        <v>49.900000000000006</v>
      </c>
      <c r="F86" s="44">
        <f>F75+F58</f>
        <v>161.1</v>
      </c>
      <c r="G86" s="44">
        <f>G75+G58</f>
        <v>1206.3200000000002</v>
      </c>
    </row>
    <row r="87" spans="1:7" ht="38.25" customHeight="1" x14ac:dyDescent="0.25">
      <c r="A87" s="70"/>
      <c r="B87" s="65" t="s">
        <v>157</v>
      </c>
      <c r="C87" s="71" t="s">
        <v>55</v>
      </c>
      <c r="D87" s="64">
        <f>D85+D65</f>
        <v>43.96</v>
      </c>
      <c r="E87" s="64">
        <f>E85+E65</f>
        <v>56.3</v>
      </c>
      <c r="F87" s="64">
        <f>F85+F65</f>
        <v>191.8</v>
      </c>
      <c r="G87" s="64">
        <f>G85+G65</f>
        <v>1410.24</v>
      </c>
    </row>
  </sheetData>
  <mergeCells count="8">
    <mergeCell ref="A49:A51"/>
    <mergeCell ref="C49:C51"/>
    <mergeCell ref="D49:F50"/>
    <mergeCell ref="A1:D2"/>
    <mergeCell ref="A3:A5"/>
    <mergeCell ref="C3:C5"/>
    <mergeCell ref="D3:F4"/>
    <mergeCell ref="A47:D48"/>
  </mergeCells>
  <pageMargins left="0.23622046411037401" right="0.23622046411037401" top="0.74803149700164795" bottom="0.74803149700164795" header="0.31496062874794001" footer="0.31496062874794001"/>
  <pageSetup paperSize="9" scale="45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85"/>
  <sheetViews>
    <sheetView workbookViewId="0"/>
  </sheetViews>
  <sheetFormatPr defaultColWidth="9" defaultRowHeight="18" x14ac:dyDescent="0.25"/>
  <cols>
    <col min="1" max="1" width="15.7109375" style="13" customWidth="1"/>
    <col min="2" max="2" width="75.28515625" style="13" customWidth="1"/>
    <col min="3" max="3" width="18.42578125" style="13" customWidth="1"/>
    <col min="4" max="5" width="17.28515625" style="13" customWidth="1"/>
    <col min="6" max="6" width="17.42578125" style="13" customWidth="1"/>
    <col min="7" max="7" width="24.5703125" style="13" customWidth="1"/>
    <col min="8" max="8" width="13.42578125" style="13" customWidth="1"/>
    <col min="9" max="9" width="13.5703125" style="13" customWidth="1"/>
    <col min="10" max="10" width="19.85546875" style="13" customWidth="1"/>
    <col min="11" max="11" width="76.7109375" style="13" customWidth="1"/>
    <col min="12" max="12" width="19.7109375" style="13" customWidth="1"/>
    <col min="13" max="13" width="18.5703125" style="13" customWidth="1"/>
    <col min="14" max="14" width="20" style="13" customWidth="1"/>
    <col min="15" max="15" width="19.28515625" style="13" customWidth="1"/>
    <col min="16" max="16" width="23" style="13" customWidth="1"/>
    <col min="17" max="17" width="9" style="13" customWidth="1"/>
    <col min="18" max="16384" width="9" style="13"/>
  </cols>
  <sheetData>
    <row r="1" spans="1:16" ht="30" customHeight="1" x14ac:dyDescent="0.25">
      <c r="A1" s="232" t="s">
        <v>158</v>
      </c>
      <c r="B1" s="233"/>
      <c r="C1" s="233"/>
      <c r="D1" s="233"/>
    </row>
    <row r="2" spans="1:16" ht="30" customHeight="1" x14ac:dyDescent="0.25">
      <c r="A2" s="234"/>
      <c r="B2" s="234"/>
      <c r="C2" s="234"/>
      <c r="D2" s="232"/>
    </row>
    <row r="3" spans="1:16" ht="40.5" x14ac:dyDescent="0.25">
      <c r="A3" s="210" t="s">
        <v>17</v>
      </c>
      <c r="B3" s="73" t="s">
        <v>16</v>
      </c>
      <c r="C3" s="210" t="s">
        <v>17</v>
      </c>
      <c r="D3" s="210" t="s">
        <v>18</v>
      </c>
      <c r="E3" s="213"/>
      <c r="F3" s="214"/>
      <c r="G3" s="29" t="s">
        <v>19</v>
      </c>
      <c r="H3" s="17"/>
      <c r="I3" s="18"/>
      <c r="J3" s="210" t="s">
        <v>17</v>
      </c>
      <c r="K3" s="73" t="s">
        <v>16</v>
      </c>
      <c r="L3" s="210" t="s">
        <v>17</v>
      </c>
      <c r="M3" s="210" t="s">
        <v>18</v>
      </c>
      <c r="N3" s="213"/>
      <c r="O3" s="214"/>
      <c r="P3" s="29" t="s">
        <v>19</v>
      </c>
    </row>
    <row r="4" spans="1:16" ht="20.25" x14ac:dyDescent="0.25">
      <c r="A4" s="211"/>
      <c r="B4" s="74" t="s">
        <v>21</v>
      </c>
      <c r="C4" s="211"/>
      <c r="D4" s="215"/>
      <c r="E4" s="216"/>
      <c r="F4" s="217"/>
      <c r="G4" s="53" t="s">
        <v>22</v>
      </c>
      <c r="H4" s="18"/>
      <c r="I4" s="18"/>
      <c r="J4" s="211"/>
      <c r="K4" s="74" t="s">
        <v>21</v>
      </c>
      <c r="L4" s="211"/>
      <c r="M4" s="215"/>
      <c r="N4" s="216"/>
      <c r="O4" s="217"/>
      <c r="P4" s="53" t="s">
        <v>22</v>
      </c>
    </row>
    <row r="5" spans="1:16" ht="20.25" x14ac:dyDescent="0.25">
      <c r="A5" s="212"/>
      <c r="B5" s="97"/>
      <c r="C5" s="212"/>
      <c r="D5" s="41" t="s">
        <v>23</v>
      </c>
      <c r="E5" s="41" t="s">
        <v>24</v>
      </c>
      <c r="F5" s="41" t="s">
        <v>25</v>
      </c>
      <c r="G5" s="99"/>
      <c r="H5" s="25"/>
      <c r="I5" s="25"/>
      <c r="J5" s="212"/>
      <c r="K5" s="97"/>
      <c r="L5" s="212"/>
      <c r="M5" s="41" t="s">
        <v>23</v>
      </c>
      <c r="N5" s="41" t="s">
        <v>24</v>
      </c>
      <c r="O5" s="41" t="s">
        <v>25</v>
      </c>
      <c r="P5" s="99"/>
    </row>
    <row r="6" spans="1:16" ht="38.25" customHeight="1" x14ac:dyDescent="0.25">
      <c r="A6" s="29"/>
      <c r="B6" s="26" t="s">
        <v>26</v>
      </c>
      <c r="C6" s="29"/>
      <c r="D6" s="29"/>
      <c r="E6" s="29"/>
      <c r="F6" s="29"/>
      <c r="G6" s="29"/>
      <c r="H6" s="25"/>
      <c r="I6" s="25"/>
      <c r="J6" s="29"/>
      <c r="K6" s="26" t="s">
        <v>26</v>
      </c>
      <c r="L6" s="29"/>
      <c r="M6" s="29"/>
      <c r="N6" s="29"/>
      <c r="O6" s="29"/>
      <c r="P6" s="29"/>
    </row>
    <row r="7" spans="1:16" ht="42" customHeight="1" x14ac:dyDescent="0.25">
      <c r="A7" s="36">
        <v>1</v>
      </c>
      <c r="B7" s="102" t="s">
        <v>72</v>
      </c>
      <c r="C7" s="103" t="s">
        <v>159</v>
      </c>
      <c r="D7" s="38">
        <v>4.0999999999999996</v>
      </c>
      <c r="E7" s="38">
        <v>3.4</v>
      </c>
      <c r="F7" s="38">
        <v>9</v>
      </c>
      <c r="G7" s="30">
        <f>D7*4+E7*9+F7*4</f>
        <v>83</v>
      </c>
      <c r="H7" s="25"/>
      <c r="I7" s="25"/>
      <c r="J7" s="36">
        <v>1</v>
      </c>
      <c r="K7" s="102" t="s">
        <v>72</v>
      </c>
      <c r="L7" s="103" t="s">
        <v>159</v>
      </c>
      <c r="M7" s="38">
        <v>4.0999999999999996</v>
      </c>
      <c r="N7" s="38">
        <v>3.4</v>
      </c>
      <c r="O7" s="38">
        <v>9</v>
      </c>
      <c r="P7" s="30">
        <f>M7*4+N7*9+O7*4</f>
        <v>83</v>
      </c>
    </row>
    <row r="8" spans="1:16" ht="38.25" customHeight="1" x14ac:dyDescent="0.25">
      <c r="A8" s="155" t="s">
        <v>160</v>
      </c>
      <c r="B8" s="27" t="s">
        <v>161</v>
      </c>
      <c r="C8" s="28" t="s">
        <v>29</v>
      </c>
      <c r="D8" s="29">
        <v>3.78</v>
      </c>
      <c r="E8" s="29">
        <v>6.34</v>
      </c>
      <c r="F8" s="29">
        <v>23.3</v>
      </c>
      <c r="G8" s="30">
        <f>D8*4+E8*9+F8*4</f>
        <v>165.38</v>
      </c>
      <c r="H8" s="25"/>
      <c r="I8" s="25"/>
      <c r="J8" s="155" t="s">
        <v>160</v>
      </c>
      <c r="K8" s="27" t="s">
        <v>161</v>
      </c>
      <c r="L8" s="28" t="s">
        <v>29</v>
      </c>
      <c r="M8" s="29">
        <v>3.78</v>
      </c>
      <c r="N8" s="29">
        <v>6.34</v>
      </c>
      <c r="O8" s="29">
        <v>23.3</v>
      </c>
      <c r="P8" s="30">
        <f>M8*4+N8*9+O8*4</f>
        <v>165.38</v>
      </c>
    </row>
    <row r="9" spans="1:16" ht="38.25" customHeight="1" x14ac:dyDescent="0.25">
      <c r="A9" s="32">
        <v>692</v>
      </c>
      <c r="B9" s="36" t="s">
        <v>61</v>
      </c>
      <c r="C9" s="48">
        <v>200</v>
      </c>
      <c r="D9" s="29">
        <v>3.8</v>
      </c>
      <c r="E9" s="29">
        <v>3.2</v>
      </c>
      <c r="F9" s="29">
        <v>13.5</v>
      </c>
      <c r="G9" s="30">
        <f>D9*4+E9*9+F9*4</f>
        <v>98</v>
      </c>
      <c r="H9" s="25"/>
      <c r="I9" s="25"/>
      <c r="J9" s="32">
        <v>692</v>
      </c>
      <c r="K9" s="36" t="s">
        <v>61</v>
      </c>
      <c r="L9" s="48">
        <v>200</v>
      </c>
      <c r="M9" s="29">
        <v>3.8</v>
      </c>
      <c r="N9" s="29">
        <v>3.2</v>
      </c>
      <c r="O9" s="29">
        <v>13.5</v>
      </c>
      <c r="P9" s="30">
        <f>M9*4+N9*9+O9*4</f>
        <v>98</v>
      </c>
    </row>
    <row r="10" spans="1:16" ht="40.5" customHeight="1" x14ac:dyDescent="0.25">
      <c r="A10" s="40" t="s">
        <v>31</v>
      </c>
      <c r="B10" s="36" t="s">
        <v>32</v>
      </c>
      <c r="C10" s="33">
        <v>20</v>
      </c>
      <c r="D10" s="29">
        <v>1.3</v>
      </c>
      <c r="E10" s="29">
        <v>0.3</v>
      </c>
      <c r="F10" s="29">
        <v>8.3000000000000007</v>
      </c>
      <c r="G10" s="30">
        <f>(D10+F10)*4+E10*9</f>
        <v>41.100000000000009</v>
      </c>
      <c r="H10" s="25"/>
      <c r="I10" s="25"/>
      <c r="J10" s="40" t="s">
        <v>31</v>
      </c>
      <c r="K10" s="36" t="s">
        <v>32</v>
      </c>
      <c r="L10" s="33">
        <v>20</v>
      </c>
      <c r="M10" s="29">
        <v>1.3</v>
      </c>
      <c r="N10" s="29">
        <v>0.3</v>
      </c>
      <c r="O10" s="29">
        <v>8.3000000000000007</v>
      </c>
      <c r="P10" s="30">
        <f>(M10+O10)*4+N10*9</f>
        <v>41.100000000000009</v>
      </c>
    </row>
    <row r="11" spans="1:16" ht="40.5" customHeight="1" x14ac:dyDescent="0.25">
      <c r="A11" s="36" t="s">
        <v>31</v>
      </c>
      <c r="B11" s="76" t="s">
        <v>62</v>
      </c>
      <c r="C11" s="33">
        <v>200</v>
      </c>
      <c r="D11" s="34">
        <v>1</v>
      </c>
      <c r="E11" s="34">
        <v>0.2</v>
      </c>
      <c r="F11" s="34">
        <v>20.8</v>
      </c>
      <c r="G11" s="39">
        <f>D11*4+E11*9+F11*4</f>
        <v>89</v>
      </c>
      <c r="H11" s="25"/>
      <c r="I11" s="25"/>
      <c r="J11" s="36" t="s">
        <v>31</v>
      </c>
      <c r="K11" s="76" t="s">
        <v>62</v>
      </c>
      <c r="L11" s="33">
        <v>200</v>
      </c>
      <c r="M11" s="34">
        <v>1</v>
      </c>
      <c r="N11" s="34">
        <v>0.2</v>
      </c>
      <c r="O11" s="34">
        <v>20.8</v>
      </c>
      <c r="P11" s="39">
        <f>M11*4+N11*9+O11*4</f>
        <v>89</v>
      </c>
    </row>
    <row r="12" spans="1:16" ht="5.25" customHeight="1" x14ac:dyDescent="0.25">
      <c r="A12" s="36"/>
      <c r="B12" s="36"/>
      <c r="C12" s="37"/>
      <c r="D12" s="38"/>
      <c r="E12" s="38"/>
      <c r="F12" s="38"/>
      <c r="G12" s="39"/>
      <c r="H12" s="25"/>
      <c r="I12" s="25"/>
      <c r="J12" s="36"/>
      <c r="K12" s="36"/>
      <c r="L12" s="37"/>
      <c r="M12" s="38"/>
      <c r="N12" s="38"/>
      <c r="O12" s="38"/>
      <c r="P12" s="39"/>
    </row>
    <row r="13" spans="1:16" ht="38.25" customHeight="1" x14ac:dyDescent="0.25">
      <c r="A13" s="78"/>
      <c r="B13" s="89" t="s">
        <v>35</v>
      </c>
      <c r="C13" s="68">
        <v>660</v>
      </c>
      <c r="D13" s="68">
        <f>SUM(D7:D12)</f>
        <v>13.98</v>
      </c>
      <c r="E13" s="68">
        <f>SUM(E7:E12)</f>
        <v>13.440000000000001</v>
      </c>
      <c r="F13" s="68">
        <f>SUM(F7:F12)</f>
        <v>74.899999999999991</v>
      </c>
      <c r="G13" s="69">
        <f>SUM(G7:G12)</f>
        <v>476.48</v>
      </c>
      <c r="H13" s="25"/>
      <c r="I13" s="25"/>
      <c r="J13" s="78"/>
      <c r="K13" s="89" t="s">
        <v>35</v>
      </c>
      <c r="L13" s="68">
        <v>660</v>
      </c>
      <c r="M13" s="68">
        <f>SUM(M7:M12)</f>
        <v>13.98</v>
      </c>
      <c r="N13" s="68">
        <f>SUM(N7:N12)</f>
        <v>13.440000000000001</v>
      </c>
      <c r="O13" s="68">
        <f>SUM(O7:O12)</f>
        <v>74.899999999999991</v>
      </c>
      <c r="P13" s="69">
        <f>SUM(P7:P12)</f>
        <v>476.48</v>
      </c>
    </row>
    <row r="14" spans="1:16" ht="38.25" customHeight="1" x14ac:dyDescent="0.25">
      <c r="A14" s="85"/>
      <c r="B14" s="85" t="s">
        <v>77</v>
      </c>
      <c r="C14" s="46"/>
      <c r="D14" s="46"/>
      <c r="E14" s="46"/>
      <c r="F14" s="46"/>
      <c r="G14" s="159"/>
      <c r="H14" s="25"/>
      <c r="I14" s="25"/>
      <c r="J14" s="85"/>
      <c r="K14" s="85" t="s">
        <v>77</v>
      </c>
      <c r="L14" s="46"/>
      <c r="M14" s="46"/>
      <c r="N14" s="46"/>
      <c r="O14" s="46"/>
      <c r="P14" s="159"/>
    </row>
    <row r="15" spans="1:16" ht="38.25" customHeight="1" x14ac:dyDescent="0.25">
      <c r="A15" s="36">
        <v>1</v>
      </c>
      <c r="B15" s="102" t="s">
        <v>72</v>
      </c>
      <c r="C15" s="103" t="s">
        <v>159</v>
      </c>
      <c r="D15" s="38">
        <v>4.0999999999999996</v>
      </c>
      <c r="E15" s="38">
        <v>3.4</v>
      </c>
      <c r="F15" s="38">
        <v>9</v>
      </c>
      <c r="G15" s="30">
        <f>D15*4+E15*9+F15*4</f>
        <v>83</v>
      </c>
      <c r="H15" s="25"/>
      <c r="I15" s="25"/>
      <c r="J15" s="36">
        <v>1</v>
      </c>
      <c r="K15" s="102" t="s">
        <v>72</v>
      </c>
      <c r="L15" s="103" t="s">
        <v>159</v>
      </c>
      <c r="M15" s="38">
        <v>4.0999999999999996</v>
      </c>
      <c r="N15" s="38">
        <v>3.4</v>
      </c>
      <c r="O15" s="38">
        <v>9</v>
      </c>
      <c r="P15" s="30">
        <f>M15*4+N15*9+O15*4</f>
        <v>83</v>
      </c>
    </row>
    <row r="16" spans="1:16" ht="38.25" customHeight="1" x14ac:dyDescent="0.25">
      <c r="A16" s="155" t="s">
        <v>160</v>
      </c>
      <c r="B16" s="27" t="s">
        <v>161</v>
      </c>
      <c r="C16" s="28" t="s">
        <v>108</v>
      </c>
      <c r="D16" s="29">
        <v>5.2</v>
      </c>
      <c r="E16" s="29">
        <v>8</v>
      </c>
      <c r="F16" s="29">
        <v>32.200000000000003</v>
      </c>
      <c r="G16" s="30">
        <f>D16*4+E16*9+F16*4</f>
        <v>221.60000000000002</v>
      </c>
      <c r="H16" s="25"/>
      <c r="I16" s="25"/>
      <c r="J16" s="155" t="s">
        <v>160</v>
      </c>
      <c r="K16" s="27" t="s">
        <v>161</v>
      </c>
      <c r="L16" s="28" t="s">
        <v>108</v>
      </c>
      <c r="M16" s="29">
        <v>5.2</v>
      </c>
      <c r="N16" s="29">
        <v>8</v>
      </c>
      <c r="O16" s="29">
        <v>32.200000000000003</v>
      </c>
      <c r="P16" s="30">
        <f>M16*4+N16*9+O16*4</f>
        <v>221.60000000000002</v>
      </c>
    </row>
    <row r="17" spans="1:16" ht="38.25" customHeight="1" x14ac:dyDescent="0.25">
      <c r="A17" s="32">
        <v>692</v>
      </c>
      <c r="B17" s="36" t="s">
        <v>61</v>
      </c>
      <c r="C17" s="48">
        <v>200</v>
      </c>
      <c r="D17" s="29">
        <v>3.8</v>
      </c>
      <c r="E17" s="29">
        <v>3.2</v>
      </c>
      <c r="F17" s="29">
        <v>13.5</v>
      </c>
      <c r="G17" s="30">
        <f>D17*4+E17*9+F17*4</f>
        <v>98</v>
      </c>
      <c r="H17" s="25"/>
      <c r="I17" s="25"/>
      <c r="J17" s="32">
        <v>692</v>
      </c>
      <c r="K17" s="36" t="s">
        <v>61</v>
      </c>
      <c r="L17" s="48">
        <v>200</v>
      </c>
      <c r="M17" s="29">
        <v>3.8</v>
      </c>
      <c r="N17" s="29">
        <v>3.2</v>
      </c>
      <c r="O17" s="29">
        <v>13.5</v>
      </c>
      <c r="P17" s="30">
        <f>M17*4+N17*9+O17*4</f>
        <v>98</v>
      </c>
    </row>
    <row r="18" spans="1:16" ht="32.25" customHeight="1" x14ac:dyDescent="0.25">
      <c r="A18" s="32" t="s">
        <v>31</v>
      </c>
      <c r="B18" s="35" t="s">
        <v>32</v>
      </c>
      <c r="C18" s="33">
        <v>70</v>
      </c>
      <c r="D18" s="34">
        <v>4.4000000000000004</v>
      </c>
      <c r="E18" s="34">
        <v>1.2</v>
      </c>
      <c r="F18" s="34">
        <v>29</v>
      </c>
      <c r="G18" s="30">
        <f>D18*4+E18*9+F18*4</f>
        <v>144.4</v>
      </c>
      <c r="H18" s="25"/>
      <c r="I18" s="25"/>
      <c r="J18" s="32" t="s">
        <v>31</v>
      </c>
      <c r="K18" s="35" t="s">
        <v>32</v>
      </c>
      <c r="L18" s="33">
        <v>70</v>
      </c>
      <c r="M18" s="34">
        <v>4.4000000000000004</v>
      </c>
      <c r="N18" s="34">
        <v>1.2</v>
      </c>
      <c r="O18" s="34">
        <v>29</v>
      </c>
      <c r="P18" s="30">
        <f>M18*4+N18*9+O18*4</f>
        <v>144.4</v>
      </c>
    </row>
    <row r="19" spans="1:16" ht="32.25" customHeight="1" x14ac:dyDescent="0.25">
      <c r="A19" s="36" t="s">
        <v>31</v>
      </c>
      <c r="B19" s="76" t="s">
        <v>62</v>
      </c>
      <c r="C19" s="33">
        <v>200</v>
      </c>
      <c r="D19" s="34">
        <v>1</v>
      </c>
      <c r="E19" s="34">
        <v>0.2</v>
      </c>
      <c r="F19" s="34">
        <v>20.8</v>
      </c>
      <c r="G19" s="39">
        <f>D19*4+E19*9+F19*4</f>
        <v>89</v>
      </c>
      <c r="H19" s="25"/>
      <c r="I19" s="25"/>
      <c r="J19" s="36" t="s">
        <v>31</v>
      </c>
      <c r="K19" s="76" t="s">
        <v>62</v>
      </c>
      <c r="L19" s="33">
        <v>200</v>
      </c>
      <c r="M19" s="34">
        <v>1</v>
      </c>
      <c r="N19" s="34">
        <v>0.2</v>
      </c>
      <c r="O19" s="34">
        <v>20.8</v>
      </c>
      <c r="P19" s="39">
        <f>M19*4+N19*9+O19*4</f>
        <v>89</v>
      </c>
    </row>
    <row r="20" spans="1:16" ht="5.25" customHeight="1" x14ac:dyDescent="0.25">
      <c r="A20" s="36"/>
      <c r="B20" s="36"/>
      <c r="C20" s="37"/>
      <c r="D20" s="38"/>
      <c r="E20" s="38"/>
      <c r="F20" s="38"/>
      <c r="G20" s="39"/>
      <c r="H20" s="25"/>
      <c r="I20" s="25"/>
      <c r="J20" s="36"/>
      <c r="K20" s="36"/>
      <c r="L20" s="37"/>
      <c r="M20" s="38"/>
      <c r="N20" s="38"/>
      <c r="O20" s="38"/>
      <c r="P20" s="39"/>
    </row>
    <row r="21" spans="1:16" ht="38.25" customHeight="1" x14ac:dyDescent="0.25">
      <c r="A21" s="64"/>
      <c r="B21" s="91" t="s">
        <v>35</v>
      </c>
      <c r="C21" s="93">
        <v>710</v>
      </c>
      <c r="D21" s="93">
        <f>SUM(D15:D20)</f>
        <v>18.5</v>
      </c>
      <c r="E21" s="93">
        <f>SUM(E15:E20)</f>
        <v>16</v>
      </c>
      <c r="F21" s="93">
        <f>SUM(F15:F20)</f>
        <v>104.5</v>
      </c>
      <c r="G21" s="160">
        <f>SUM(G15:G20)</f>
        <v>636</v>
      </c>
      <c r="H21" s="25"/>
      <c r="I21" s="25"/>
      <c r="J21" s="64"/>
      <c r="K21" s="91" t="s">
        <v>35</v>
      </c>
      <c r="L21" s="93">
        <v>710</v>
      </c>
      <c r="M21" s="93">
        <f>SUM(M15:M20)</f>
        <v>18.5</v>
      </c>
      <c r="N21" s="93">
        <f>SUM(N15:N20)</f>
        <v>16</v>
      </c>
      <c r="O21" s="93">
        <f>SUM(O15:O20)</f>
        <v>104.5</v>
      </c>
      <c r="P21" s="160">
        <f>SUM(P15:P20)</f>
        <v>636</v>
      </c>
    </row>
    <row r="22" spans="1:16" ht="38.25" customHeight="1" x14ac:dyDescent="0.25">
      <c r="A22" s="53"/>
      <c r="B22" s="26" t="s">
        <v>39</v>
      </c>
      <c r="C22" s="53"/>
      <c r="D22" s="53"/>
      <c r="E22" s="53"/>
      <c r="F22" s="53"/>
      <c r="G22" s="53"/>
      <c r="H22" s="25"/>
      <c r="I22" s="25"/>
      <c r="J22" s="53"/>
      <c r="K22" s="26" t="s">
        <v>39</v>
      </c>
      <c r="L22" s="53"/>
      <c r="M22" s="53"/>
      <c r="N22" s="53"/>
      <c r="O22" s="53"/>
      <c r="P22" s="53"/>
    </row>
    <row r="23" spans="1:16" ht="53.25" customHeight="1" x14ac:dyDescent="0.25">
      <c r="A23" s="36" t="s">
        <v>162</v>
      </c>
      <c r="B23" s="27" t="s">
        <v>163</v>
      </c>
      <c r="C23" s="33" t="s">
        <v>164</v>
      </c>
      <c r="D23" s="29">
        <v>6.8</v>
      </c>
      <c r="E23" s="29">
        <v>2.2000000000000002</v>
      </c>
      <c r="F23" s="29">
        <v>9.8000000000000007</v>
      </c>
      <c r="G23" s="30">
        <f>D23*4+E23*9+F23*4</f>
        <v>86.2</v>
      </c>
      <c r="H23" s="161"/>
      <c r="I23" s="25"/>
      <c r="J23" s="36" t="s">
        <v>162</v>
      </c>
      <c r="K23" s="27" t="s">
        <v>163</v>
      </c>
      <c r="L23" s="33" t="s">
        <v>164</v>
      </c>
      <c r="M23" s="29">
        <v>6.8</v>
      </c>
      <c r="N23" s="29">
        <v>2.2000000000000002</v>
      </c>
      <c r="O23" s="29">
        <v>9.8000000000000007</v>
      </c>
      <c r="P23" s="30">
        <f>M23*4+N23*9+O23*4</f>
        <v>86.2</v>
      </c>
    </row>
    <row r="24" spans="1:16" ht="36.75" customHeight="1" x14ac:dyDescent="0.25">
      <c r="A24" s="36">
        <v>505</v>
      </c>
      <c r="B24" s="162" t="s">
        <v>165</v>
      </c>
      <c r="C24" s="33">
        <v>100</v>
      </c>
      <c r="D24" s="29">
        <v>26.56</v>
      </c>
      <c r="E24" s="29">
        <v>12.78</v>
      </c>
      <c r="F24" s="29">
        <v>1.22</v>
      </c>
      <c r="G24" s="30">
        <f>D24*4+E24*9+F24*4</f>
        <v>226.14</v>
      </c>
      <c r="H24" s="25"/>
      <c r="I24" s="25"/>
      <c r="J24" s="36">
        <v>505</v>
      </c>
      <c r="K24" s="162" t="s">
        <v>165</v>
      </c>
      <c r="L24" s="33">
        <v>100</v>
      </c>
      <c r="M24" s="29">
        <v>26.56</v>
      </c>
      <c r="N24" s="29">
        <v>12.78</v>
      </c>
      <c r="O24" s="29">
        <v>1.22</v>
      </c>
      <c r="P24" s="30">
        <f>M24*4+N24*9+O24*4</f>
        <v>226.14</v>
      </c>
    </row>
    <row r="25" spans="1:16" ht="38.25" customHeight="1" x14ac:dyDescent="0.25">
      <c r="A25" s="36" t="s">
        <v>105</v>
      </c>
      <c r="B25" s="27" t="s">
        <v>106</v>
      </c>
      <c r="C25" s="33">
        <v>200</v>
      </c>
      <c r="D25" s="150">
        <v>5.4</v>
      </c>
      <c r="E25" s="150">
        <v>11.8</v>
      </c>
      <c r="F25" s="150">
        <v>33.299999999999997</v>
      </c>
      <c r="G25" s="151">
        <f>(D25+F25)*4+E25*9</f>
        <v>261</v>
      </c>
      <c r="H25" s="25"/>
      <c r="I25" s="25"/>
      <c r="J25" s="36" t="s">
        <v>105</v>
      </c>
      <c r="K25" s="27" t="s">
        <v>106</v>
      </c>
      <c r="L25" s="33">
        <v>200</v>
      </c>
      <c r="M25" s="150">
        <v>5.4</v>
      </c>
      <c r="N25" s="150">
        <v>11.8</v>
      </c>
      <c r="O25" s="150">
        <v>33.299999999999997</v>
      </c>
      <c r="P25" s="151">
        <f>(M25+O25)*4+N25*9</f>
        <v>261</v>
      </c>
    </row>
    <row r="26" spans="1:16" ht="43.5" customHeight="1" x14ac:dyDescent="0.25">
      <c r="A26" s="32">
        <v>535</v>
      </c>
      <c r="B26" s="164" t="s">
        <v>166</v>
      </c>
      <c r="C26" s="77">
        <v>50</v>
      </c>
      <c r="D26" s="172">
        <v>1.4</v>
      </c>
      <c r="E26" s="172">
        <v>1.65</v>
      </c>
      <c r="F26" s="172">
        <v>2.65</v>
      </c>
      <c r="G26" s="173">
        <f>(D26+F26)*4+E26*9</f>
        <v>31.049999999999997</v>
      </c>
      <c r="H26" s="25"/>
      <c r="I26" s="25"/>
      <c r="J26" s="32">
        <v>535</v>
      </c>
      <c r="K26" s="164" t="s">
        <v>166</v>
      </c>
      <c r="L26" s="77">
        <v>50</v>
      </c>
      <c r="M26" s="172">
        <v>1.4</v>
      </c>
      <c r="N26" s="172">
        <v>1.65</v>
      </c>
      <c r="O26" s="172">
        <v>2.65</v>
      </c>
      <c r="P26" s="173">
        <f>(M26+O26)*4+N26*9</f>
        <v>31.049999999999997</v>
      </c>
    </row>
    <row r="27" spans="1:16" ht="37.5" customHeight="1" x14ac:dyDescent="0.25">
      <c r="A27" s="36" t="s">
        <v>98</v>
      </c>
      <c r="B27" s="27" t="s">
        <v>107</v>
      </c>
      <c r="C27" s="33">
        <v>200</v>
      </c>
      <c r="D27" s="34">
        <v>0</v>
      </c>
      <c r="E27" s="34">
        <v>0</v>
      </c>
      <c r="F27" s="34">
        <v>19.399999999999999</v>
      </c>
      <c r="G27" s="39">
        <f>D27*4+E27*9+F27*4</f>
        <v>77.599999999999994</v>
      </c>
      <c r="H27" s="25"/>
      <c r="I27" s="25"/>
      <c r="J27" s="36" t="s">
        <v>98</v>
      </c>
      <c r="K27" s="27" t="s">
        <v>107</v>
      </c>
      <c r="L27" s="33">
        <v>200</v>
      </c>
      <c r="M27" s="34">
        <v>0</v>
      </c>
      <c r="N27" s="34">
        <v>0</v>
      </c>
      <c r="O27" s="34">
        <v>19.399999999999999</v>
      </c>
      <c r="P27" s="39">
        <f>M27*4+N27*9+O27*4</f>
        <v>77.599999999999994</v>
      </c>
    </row>
    <row r="28" spans="1:16" ht="38.25" customHeight="1" x14ac:dyDescent="0.25">
      <c r="A28" s="32" t="s">
        <v>31</v>
      </c>
      <c r="B28" s="35" t="s">
        <v>32</v>
      </c>
      <c r="C28" s="33">
        <v>35</v>
      </c>
      <c r="D28" s="29">
        <v>2.2000000000000002</v>
      </c>
      <c r="E28" s="29">
        <v>0.6</v>
      </c>
      <c r="F28" s="29">
        <v>14.5</v>
      </c>
      <c r="G28" s="30">
        <f>D28*4+E28*9+F28*4</f>
        <v>72.2</v>
      </c>
      <c r="H28" s="25"/>
      <c r="I28" s="25"/>
      <c r="J28" s="32" t="s">
        <v>31</v>
      </c>
      <c r="K28" s="35" t="s">
        <v>32</v>
      </c>
      <c r="L28" s="33">
        <v>35</v>
      </c>
      <c r="M28" s="29">
        <v>2.2000000000000002</v>
      </c>
      <c r="N28" s="29">
        <v>0.6</v>
      </c>
      <c r="O28" s="29">
        <v>14.5</v>
      </c>
      <c r="P28" s="30">
        <f>M28*4+N28*9+O28*4</f>
        <v>72.2</v>
      </c>
    </row>
    <row r="29" spans="1:16" ht="38.25" customHeight="1" x14ac:dyDescent="0.25">
      <c r="A29" s="40" t="s">
        <v>31</v>
      </c>
      <c r="B29" s="36" t="s">
        <v>48</v>
      </c>
      <c r="C29" s="33">
        <v>50</v>
      </c>
      <c r="D29" s="29">
        <v>3.1</v>
      </c>
      <c r="E29" s="29">
        <v>0.8</v>
      </c>
      <c r="F29" s="29">
        <v>20.8</v>
      </c>
      <c r="G29" s="30">
        <f>D29*4+E29*9+F29*4</f>
        <v>102.80000000000001</v>
      </c>
      <c r="H29" s="25"/>
      <c r="I29" s="25"/>
      <c r="J29" s="40" t="s">
        <v>31</v>
      </c>
      <c r="K29" s="36" t="s">
        <v>48</v>
      </c>
      <c r="L29" s="33">
        <v>50</v>
      </c>
      <c r="M29" s="29">
        <v>3.1</v>
      </c>
      <c r="N29" s="29">
        <v>0.8</v>
      </c>
      <c r="O29" s="29">
        <v>20.8</v>
      </c>
      <c r="P29" s="30">
        <f>M29*4+N29*9+O29*4</f>
        <v>102.80000000000001</v>
      </c>
    </row>
    <row r="30" spans="1:16" ht="38.25" customHeight="1" x14ac:dyDescent="0.25">
      <c r="A30" s="59"/>
      <c r="B30" s="153" t="s">
        <v>35</v>
      </c>
      <c r="C30" s="68">
        <v>800</v>
      </c>
      <c r="D30" s="78">
        <f>SUM(D23:D29)</f>
        <v>45.46</v>
      </c>
      <c r="E30" s="44">
        <f>SUM(E23:E29)</f>
        <v>29.830000000000002</v>
      </c>
      <c r="F30" s="44">
        <f>SUM(F23:F29)</f>
        <v>101.67</v>
      </c>
      <c r="G30" s="45">
        <f>SUM(G23:G29)</f>
        <v>856.99</v>
      </c>
      <c r="H30" s="25"/>
      <c r="I30" s="25"/>
      <c r="J30" s="59"/>
      <c r="K30" s="153" t="s">
        <v>35</v>
      </c>
      <c r="L30" s="68">
        <v>800</v>
      </c>
      <c r="M30" s="78">
        <f>SUM(M23:M29)</f>
        <v>45.46</v>
      </c>
      <c r="N30" s="44">
        <f>SUM(N23:N29)</f>
        <v>29.830000000000002</v>
      </c>
      <c r="O30" s="44">
        <f>SUM(O23:O29)</f>
        <v>101.67</v>
      </c>
      <c r="P30" s="45">
        <f>SUM(P23:P29)</f>
        <v>856.99</v>
      </c>
    </row>
    <row r="31" spans="1:16" ht="38.25" customHeight="1" x14ac:dyDescent="0.25">
      <c r="A31" s="34"/>
      <c r="B31" s="85" t="s">
        <v>49</v>
      </c>
      <c r="C31" s="29"/>
      <c r="D31" s="29"/>
      <c r="E31" s="29"/>
      <c r="F31" s="29"/>
      <c r="G31" s="30"/>
      <c r="H31" s="25"/>
      <c r="I31" s="25"/>
      <c r="J31" s="34"/>
      <c r="K31" s="85" t="s">
        <v>49</v>
      </c>
      <c r="L31" s="29"/>
      <c r="M31" s="29"/>
      <c r="N31" s="29"/>
      <c r="O31" s="29"/>
      <c r="P31" s="30"/>
    </row>
    <row r="32" spans="1:16" ht="49.5" customHeight="1" x14ac:dyDescent="0.25">
      <c r="A32" s="36" t="s">
        <v>162</v>
      </c>
      <c r="B32" s="27" t="s">
        <v>163</v>
      </c>
      <c r="C32" s="33" t="s">
        <v>167</v>
      </c>
      <c r="D32" s="29">
        <v>8.6</v>
      </c>
      <c r="E32" s="29">
        <v>2.74</v>
      </c>
      <c r="F32" s="29">
        <v>12.5</v>
      </c>
      <c r="G32" s="30">
        <f>D32*4+E32*9+F32*4</f>
        <v>109.06</v>
      </c>
      <c r="H32" s="25"/>
      <c r="I32" s="25"/>
      <c r="J32" s="36" t="s">
        <v>162</v>
      </c>
      <c r="K32" s="27" t="s">
        <v>163</v>
      </c>
      <c r="L32" s="33" t="s">
        <v>167</v>
      </c>
      <c r="M32" s="29">
        <v>8.6</v>
      </c>
      <c r="N32" s="29">
        <v>2.74</v>
      </c>
      <c r="O32" s="29">
        <v>12.5</v>
      </c>
      <c r="P32" s="30">
        <f>M32*4+N32*9+O32*4</f>
        <v>109.06</v>
      </c>
    </row>
    <row r="33" spans="1:16" ht="41.25" customHeight="1" x14ac:dyDescent="0.25">
      <c r="A33" s="36">
        <v>505</v>
      </c>
      <c r="B33" s="162" t="s">
        <v>165</v>
      </c>
      <c r="C33" s="33">
        <v>120</v>
      </c>
      <c r="D33" s="29">
        <v>31.87</v>
      </c>
      <c r="E33" s="29">
        <v>15.33</v>
      </c>
      <c r="F33" s="29">
        <v>1.47</v>
      </c>
      <c r="G33" s="30">
        <f>D33*4+E33*9+F33*4</f>
        <v>271.33</v>
      </c>
      <c r="H33" s="25"/>
      <c r="I33" s="25"/>
      <c r="J33" s="36">
        <v>505</v>
      </c>
      <c r="K33" s="162" t="s">
        <v>165</v>
      </c>
      <c r="L33" s="33">
        <v>120</v>
      </c>
      <c r="M33" s="29">
        <v>31.87</v>
      </c>
      <c r="N33" s="29">
        <v>15.33</v>
      </c>
      <c r="O33" s="29">
        <v>1.47</v>
      </c>
      <c r="P33" s="30">
        <f>M33*4+N33*9+O33*4</f>
        <v>271.33</v>
      </c>
    </row>
    <row r="34" spans="1:16" ht="38.25" customHeight="1" x14ac:dyDescent="0.25">
      <c r="A34" s="36" t="s">
        <v>105</v>
      </c>
      <c r="B34" s="27" t="s">
        <v>106</v>
      </c>
      <c r="C34" s="33">
        <v>220</v>
      </c>
      <c r="D34" s="150">
        <v>5.9</v>
      </c>
      <c r="E34" s="150">
        <v>13</v>
      </c>
      <c r="F34" s="150">
        <v>28.4</v>
      </c>
      <c r="G34" s="151">
        <f>(D34+F34)*4+E34*9</f>
        <v>254.2</v>
      </c>
      <c r="H34" s="25"/>
      <c r="I34" s="25"/>
      <c r="J34" s="36" t="s">
        <v>105</v>
      </c>
      <c r="K34" s="27" t="s">
        <v>106</v>
      </c>
      <c r="L34" s="33">
        <v>220</v>
      </c>
      <c r="M34" s="150">
        <v>5.9</v>
      </c>
      <c r="N34" s="150">
        <v>13</v>
      </c>
      <c r="O34" s="150">
        <v>28.4</v>
      </c>
      <c r="P34" s="151">
        <f>(M34+O34)*4+N34*9</f>
        <v>254.2</v>
      </c>
    </row>
    <row r="35" spans="1:16" ht="38.25" customHeight="1" x14ac:dyDescent="0.25">
      <c r="A35" s="32">
        <v>535</v>
      </c>
      <c r="B35" s="164" t="s">
        <v>166</v>
      </c>
      <c r="C35" s="77">
        <v>80</v>
      </c>
      <c r="D35" s="172">
        <v>2.2400000000000002</v>
      </c>
      <c r="E35" s="172">
        <v>2.64</v>
      </c>
      <c r="F35" s="172">
        <v>4.24</v>
      </c>
      <c r="G35" s="173">
        <f>(D35+F35)*4+E35*9</f>
        <v>49.680000000000007</v>
      </c>
      <c r="H35" s="25"/>
      <c r="I35" s="25"/>
      <c r="J35" s="32">
        <v>535</v>
      </c>
      <c r="K35" s="164" t="s">
        <v>166</v>
      </c>
      <c r="L35" s="77">
        <v>80</v>
      </c>
      <c r="M35" s="172">
        <v>2.2400000000000002</v>
      </c>
      <c r="N35" s="172">
        <v>2.64</v>
      </c>
      <c r="O35" s="172">
        <v>4.24</v>
      </c>
      <c r="P35" s="173">
        <f>(M35+O35)*4+N35*9</f>
        <v>49.680000000000007</v>
      </c>
    </row>
    <row r="36" spans="1:16" ht="43.5" customHeight="1" x14ac:dyDescent="0.25">
      <c r="A36" s="36" t="s">
        <v>98</v>
      </c>
      <c r="B36" s="27" t="s">
        <v>107</v>
      </c>
      <c r="C36" s="33">
        <v>200</v>
      </c>
      <c r="D36" s="34">
        <v>0</v>
      </c>
      <c r="E36" s="34">
        <v>0</v>
      </c>
      <c r="F36" s="34">
        <v>19.399999999999999</v>
      </c>
      <c r="G36" s="39">
        <f>D36*4+E36*9+F36*4</f>
        <v>77.599999999999994</v>
      </c>
      <c r="H36" s="25"/>
      <c r="I36" s="25"/>
      <c r="J36" s="36" t="s">
        <v>98</v>
      </c>
      <c r="K36" s="27" t="s">
        <v>107</v>
      </c>
      <c r="L36" s="33">
        <v>200</v>
      </c>
      <c r="M36" s="34">
        <v>0</v>
      </c>
      <c r="N36" s="34">
        <v>0</v>
      </c>
      <c r="O36" s="34">
        <v>19.399999999999999</v>
      </c>
      <c r="P36" s="39">
        <f>M36*4+N36*9+O36*4</f>
        <v>77.599999999999994</v>
      </c>
    </row>
    <row r="37" spans="1:16" ht="38.25" customHeight="1" x14ac:dyDescent="0.25">
      <c r="A37" s="40" t="s">
        <v>31</v>
      </c>
      <c r="B37" s="36" t="s">
        <v>32</v>
      </c>
      <c r="C37" s="33">
        <v>50</v>
      </c>
      <c r="D37" s="29">
        <v>3.1</v>
      </c>
      <c r="E37" s="29">
        <v>0.8</v>
      </c>
      <c r="F37" s="29">
        <v>20.8</v>
      </c>
      <c r="G37" s="30">
        <f>D37*4+E37*9+F37*4</f>
        <v>102.80000000000001</v>
      </c>
      <c r="H37" s="25"/>
      <c r="I37" s="25"/>
      <c r="J37" s="40" t="s">
        <v>31</v>
      </c>
      <c r="K37" s="36" t="s">
        <v>32</v>
      </c>
      <c r="L37" s="33">
        <v>50</v>
      </c>
      <c r="M37" s="29">
        <v>3.1</v>
      </c>
      <c r="N37" s="29">
        <v>0.8</v>
      </c>
      <c r="O37" s="29">
        <v>20.8</v>
      </c>
      <c r="P37" s="30">
        <f>M37*4+N37*9+O37*4</f>
        <v>102.80000000000001</v>
      </c>
    </row>
    <row r="38" spans="1:16" ht="38.25" customHeight="1" x14ac:dyDescent="0.25">
      <c r="A38" s="40" t="s">
        <v>31</v>
      </c>
      <c r="B38" s="36" t="s">
        <v>48</v>
      </c>
      <c r="C38" s="33">
        <v>72</v>
      </c>
      <c r="D38" s="29">
        <v>4.5</v>
      </c>
      <c r="E38" s="29">
        <v>1.2</v>
      </c>
      <c r="F38" s="29">
        <v>30</v>
      </c>
      <c r="G38" s="30">
        <f>D38*4+E38*9+F38*4</f>
        <v>148.80000000000001</v>
      </c>
      <c r="H38" s="25"/>
      <c r="I38" s="25"/>
      <c r="J38" s="40" t="s">
        <v>31</v>
      </c>
      <c r="K38" s="36" t="s">
        <v>48</v>
      </c>
      <c r="L38" s="33">
        <v>72</v>
      </c>
      <c r="M38" s="29">
        <v>4.5</v>
      </c>
      <c r="N38" s="29">
        <v>1.2</v>
      </c>
      <c r="O38" s="29">
        <v>30</v>
      </c>
      <c r="P38" s="30">
        <f>M38*4+N38*9+O38*4</f>
        <v>148.80000000000001</v>
      </c>
    </row>
    <row r="39" spans="1:16" ht="38.25" customHeight="1" x14ac:dyDescent="0.25">
      <c r="A39" s="64"/>
      <c r="B39" s="50" t="s">
        <v>35</v>
      </c>
      <c r="C39" s="51">
        <v>927</v>
      </c>
      <c r="D39" s="64">
        <f>SUM(D32:D38)</f>
        <v>56.21</v>
      </c>
      <c r="E39" s="51">
        <f>SUM(E32:E38)</f>
        <v>35.71</v>
      </c>
      <c r="F39" s="51">
        <f>SUM(F32:F38)</f>
        <v>116.80999999999999</v>
      </c>
      <c r="G39" s="82">
        <f>SUM(G32:G38)</f>
        <v>1013.47</v>
      </c>
      <c r="H39" s="25"/>
      <c r="I39" s="25"/>
      <c r="J39" s="64"/>
      <c r="K39" s="50" t="s">
        <v>35</v>
      </c>
      <c r="L39" s="51">
        <v>927</v>
      </c>
      <c r="M39" s="64">
        <f>SUM(M32:M38)</f>
        <v>56.21</v>
      </c>
      <c r="N39" s="51">
        <f>SUM(N32:N38)</f>
        <v>35.71</v>
      </c>
      <c r="O39" s="51">
        <f>SUM(O32:O38)</f>
        <v>116.80999999999999</v>
      </c>
      <c r="P39" s="82">
        <f>SUM(P32:P38)</f>
        <v>1013.47</v>
      </c>
    </row>
    <row r="40" spans="1:16" ht="38.25" customHeight="1" x14ac:dyDescent="0.25">
      <c r="A40" s="67"/>
      <c r="B40" s="60" t="s">
        <v>126</v>
      </c>
      <c r="C40" s="44" t="s">
        <v>55</v>
      </c>
      <c r="D40" s="44">
        <f>D30+D13</f>
        <v>59.44</v>
      </c>
      <c r="E40" s="44">
        <f>E30+E13</f>
        <v>43.27</v>
      </c>
      <c r="F40" s="44">
        <f>F30+F13</f>
        <v>176.57</v>
      </c>
      <c r="G40" s="44">
        <f>G30+G13</f>
        <v>1333.47</v>
      </c>
      <c r="H40" s="25"/>
      <c r="I40" s="25"/>
      <c r="J40" s="67"/>
      <c r="K40" s="60" t="s">
        <v>126</v>
      </c>
      <c r="L40" s="44" t="s">
        <v>55</v>
      </c>
      <c r="M40" s="44">
        <f>M30+M13</f>
        <v>59.44</v>
      </c>
      <c r="N40" s="44">
        <f>N30+N13</f>
        <v>43.27</v>
      </c>
      <c r="O40" s="44">
        <f>O30+O13</f>
        <v>176.57</v>
      </c>
      <c r="P40" s="44">
        <f>P30+P13</f>
        <v>1333.47</v>
      </c>
    </row>
    <row r="41" spans="1:16" ht="38.25" customHeight="1" x14ac:dyDescent="0.25">
      <c r="A41" s="70"/>
      <c r="B41" s="65" t="s">
        <v>127</v>
      </c>
      <c r="C41" s="71" t="s">
        <v>55</v>
      </c>
      <c r="D41" s="64">
        <f>D39+D21</f>
        <v>74.710000000000008</v>
      </c>
      <c r="E41" s="64">
        <f>E39+E21</f>
        <v>51.71</v>
      </c>
      <c r="F41" s="64">
        <f>F39+F21</f>
        <v>221.31</v>
      </c>
      <c r="G41" s="64">
        <f>G39+G21</f>
        <v>1649.47</v>
      </c>
      <c r="H41" s="25"/>
      <c r="I41" s="25"/>
      <c r="J41" s="70"/>
      <c r="K41" s="65" t="s">
        <v>127</v>
      </c>
      <c r="L41" s="71" t="s">
        <v>55</v>
      </c>
      <c r="M41" s="64">
        <f>M39+M21</f>
        <v>74.710000000000008</v>
      </c>
      <c r="N41" s="64">
        <f>N39+N21</f>
        <v>51.71</v>
      </c>
      <c r="O41" s="64">
        <f>O39+O21</f>
        <v>221.31</v>
      </c>
      <c r="P41" s="64">
        <f>P39+P21</f>
        <v>1649.47</v>
      </c>
    </row>
    <row r="42" spans="1:16" ht="38.25" customHeight="1" x14ac:dyDescent="0.25">
      <c r="A42" s="96"/>
      <c r="B42" s="167"/>
      <c r="C42" s="121"/>
      <c r="D42" s="121"/>
      <c r="E42" s="121"/>
      <c r="F42" s="121"/>
      <c r="G42" s="121"/>
      <c r="H42" s="25"/>
      <c r="I42" s="25"/>
      <c r="J42" s="25"/>
      <c r="K42" s="25"/>
      <c r="L42" s="25"/>
      <c r="M42" s="25"/>
      <c r="N42" s="25"/>
      <c r="O42" s="25"/>
    </row>
    <row r="43" spans="1:16" ht="38.25" customHeight="1" x14ac:dyDescent="0.25">
      <c r="A43" s="96"/>
      <c r="B43" s="167"/>
      <c r="C43" s="121"/>
      <c r="D43" s="121"/>
      <c r="E43" s="121"/>
      <c r="F43" s="121"/>
      <c r="G43" s="121"/>
      <c r="H43" s="25"/>
      <c r="I43" s="25"/>
      <c r="J43" s="25"/>
      <c r="K43" s="25"/>
      <c r="L43" s="25"/>
      <c r="M43" s="25"/>
      <c r="N43" s="25"/>
      <c r="O43" s="25"/>
    </row>
    <row r="44" spans="1:16" ht="38.25" customHeight="1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1:16" ht="38.25" customHeight="1" x14ac:dyDescent="0.25">
      <c r="A45" s="232" t="s">
        <v>168</v>
      </c>
      <c r="B45" s="233"/>
      <c r="C45" s="233"/>
      <c r="D45" s="233"/>
      <c r="H45" s="18"/>
      <c r="I45" s="18"/>
      <c r="J45" s="18"/>
      <c r="K45" s="18"/>
      <c r="L45" s="18"/>
      <c r="M45" s="18"/>
      <c r="N45" s="18"/>
      <c r="O45" s="18"/>
    </row>
    <row r="46" spans="1:16" ht="38.25" customHeight="1" x14ac:dyDescent="0.25">
      <c r="A46" s="234"/>
      <c r="B46" s="234"/>
      <c r="C46" s="234"/>
      <c r="D46" s="232"/>
      <c r="H46" s="18"/>
      <c r="I46" s="18"/>
      <c r="J46" s="18"/>
      <c r="K46" s="18"/>
      <c r="L46" s="18"/>
      <c r="M46" s="18"/>
      <c r="N46" s="18"/>
      <c r="O46" s="18"/>
    </row>
    <row r="47" spans="1:16" ht="38.25" customHeight="1" x14ac:dyDescent="0.25">
      <c r="A47" s="210" t="s">
        <v>17</v>
      </c>
      <c r="B47" s="73" t="s">
        <v>16</v>
      </c>
      <c r="C47" s="210" t="s">
        <v>17</v>
      </c>
      <c r="D47" s="210" t="s">
        <v>18</v>
      </c>
      <c r="E47" s="213"/>
      <c r="F47" s="214"/>
      <c r="G47" s="29" t="s">
        <v>19</v>
      </c>
      <c r="H47" s="18"/>
      <c r="I47" s="18"/>
      <c r="J47" s="210"/>
      <c r="K47" s="73"/>
      <c r="L47" s="210"/>
      <c r="M47" s="210"/>
      <c r="N47" s="213"/>
      <c r="O47" s="214"/>
      <c r="P47" s="29"/>
    </row>
    <row r="48" spans="1:16" ht="38.25" customHeight="1" x14ac:dyDescent="0.25">
      <c r="A48" s="211"/>
      <c r="B48" s="74" t="s">
        <v>21</v>
      </c>
      <c r="C48" s="211"/>
      <c r="D48" s="215"/>
      <c r="E48" s="216"/>
      <c r="F48" s="217"/>
      <c r="G48" s="53" t="s">
        <v>22</v>
      </c>
      <c r="H48" s="18"/>
      <c r="I48" s="18"/>
      <c r="J48" s="211"/>
      <c r="K48" s="74"/>
      <c r="L48" s="211"/>
      <c r="M48" s="215"/>
      <c r="N48" s="216"/>
      <c r="O48" s="217"/>
      <c r="P48" s="53"/>
    </row>
    <row r="49" spans="1:16" ht="38.25" customHeight="1" x14ac:dyDescent="0.25">
      <c r="A49" s="212"/>
      <c r="B49" s="97"/>
      <c r="C49" s="212"/>
      <c r="D49" s="41" t="s">
        <v>23</v>
      </c>
      <c r="E49" s="41" t="s">
        <v>24</v>
      </c>
      <c r="F49" s="41" t="s">
        <v>25</v>
      </c>
      <c r="G49" s="99"/>
      <c r="H49" s="18"/>
      <c r="I49" s="18"/>
      <c r="J49" s="212"/>
      <c r="K49" s="97"/>
      <c r="L49" s="212"/>
      <c r="M49" s="41"/>
      <c r="N49" s="41"/>
      <c r="O49" s="41"/>
      <c r="P49" s="99"/>
    </row>
    <row r="50" spans="1:16" ht="30.75" customHeight="1" x14ac:dyDescent="0.25">
      <c r="A50" s="29"/>
      <c r="B50" s="26" t="s">
        <v>26</v>
      </c>
      <c r="C50" s="29"/>
      <c r="D50" s="29"/>
      <c r="E50" s="29"/>
      <c r="F50" s="29"/>
      <c r="G50" s="29"/>
      <c r="J50" s="29"/>
      <c r="K50" s="26"/>
      <c r="L50" s="29"/>
      <c r="M50" s="29"/>
      <c r="N50" s="29"/>
      <c r="O50" s="29"/>
      <c r="P50" s="29"/>
    </row>
    <row r="51" spans="1:16" ht="48" customHeight="1" x14ac:dyDescent="0.25">
      <c r="A51" s="36" t="s">
        <v>169</v>
      </c>
      <c r="B51" s="102" t="s">
        <v>170</v>
      </c>
      <c r="C51" s="103" t="s">
        <v>171</v>
      </c>
      <c r="D51" s="38">
        <v>4.2</v>
      </c>
      <c r="E51" s="38">
        <v>5.6</v>
      </c>
      <c r="F51" s="38">
        <v>12.06</v>
      </c>
      <c r="G51" s="108">
        <f>D51*4+E51*9+F51*4</f>
        <v>115.44</v>
      </c>
      <c r="J51" s="36"/>
      <c r="K51" s="102"/>
      <c r="L51" s="103"/>
      <c r="M51" s="38"/>
      <c r="N51" s="38"/>
      <c r="O51" s="38"/>
      <c r="P51" s="108"/>
    </row>
    <row r="52" spans="1:16" ht="50.25" customHeight="1" x14ac:dyDescent="0.25">
      <c r="A52" s="36">
        <v>302</v>
      </c>
      <c r="B52" s="76" t="s">
        <v>74</v>
      </c>
      <c r="C52" s="103" t="s">
        <v>95</v>
      </c>
      <c r="D52" s="106">
        <v>7.2</v>
      </c>
      <c r="E52" s="106">
        <v>4.3</v>
      </c>
      <c r="F52" s="107">
        <v>23.4</v>
      </c>
      <c r="G52" s="108">
        <f>D52*4+E52*9+F52*4</f>
        <v>161.1</v>
      </c>
      <c r="J52" s="36"/>
      <c r="K52" s="76"/>
      <c r="L52" s="103"/>
      <c r="M52" s="106"/>
      <c r="N52" s="106"/>
      <c r="O52" s="107"/>
      <c r="P52" s="108"/>
    </row>
    <row r="53" spans="1:16" ht="48" customHeight="1" x14ac:dyDescent="0.25">
      <c r="A53" s="32">
        <v>686</v>
      </c>
      <c r="B53" s="27" t="s">
        <v>30</v>
      </c>
      <c r="C53" s="33">
        <v>200</v>
      </c>
      <c r="D53" s="34">
        <v>0</v>
      </c>
      <c r="E53" s="34">
        <v>0</v>
      </c>
      <c r="F53" s="34">
        <v>9.1</v>
      </c>
      <c r="G53" s="30">
        <f>D53*4+E53*9+F53*4</f>
        <v>36.4</v>
      </c>
      <c r="J53" s="32"/>
      <c r="K53" s="27"/>
      <c r="L53" s="33"/>
      <c r="M53" s="34"/>
      <c r="N53" s="34"/>
      <c r="O53" s="34"/>
      <c r="P53" s="30"/>
    </row>
    <row r="54" spans="1:16" ht="42" customHeight="1" x14ac:dyDescent="0.25">
      <c r="A54" s="40" t="s">
        <v>31</v>
      </c>
      <c r="B54" s="36" t="s">
        <v>32</v>
      </c>
      <c r="C54" s="33">
        <v>20</v>
      </c>
      <c r="D54" s="29">
        <v>1.3</v>
      </c>
      <c r="E54" s="29">
        <v>0.34</v>
      </c>
      <c r="F54" s="101">
        <v>8.3000000000000007</v>
      </c>
      <c r="G54" s="30">
        <f>D54*4+E54*9+F54*4</f>
        <v>41.46</v>
      </c>
      <c r="J54" s="40"/>
      <c r="K54" s="36"/>
      <c r="L54" s="33"/>
      <c r="M54" s="29"/>
      <c r="N54" s="29"/>
      <c r="O54" s="101"/>
      <c r="P54" s="30"/>
    </row>
    <row r="55" spans="1:16" ht="47.25" customHeight="1" x14ac:dyDescent="0.25">
      <c r="A55" s="36" t="s">
        <v>31</v>
      </c>
      <c r="B55" s="36" t="s">
        <v>33</v>
      </c>
      <c r="C55" s="37" t="s">
        <v>34</v>
      </c>
      <c r="D55" s="38">
        <v>0.4</v>
      </c>
      <c r="E55" s="38">
        <v>0.4</v>
      </c>
      <c r="F55" s="104">
        <v>9.8000000000000007</v>
      </c>
      <c r="G55" s="39">
        <f>D55*4+E55*9+F55*4</f>
        <v>44.400000000000006</v>
      </c>
      <c r="J55" s="36"/>
      <c r="K55" s="36"/>
      <c r="L55" s="37"/>
      <c r="M55" s="38"/>
      <c r="N55" s="38"/>
      <c r="O55" s="104"/>
      <c r="P55" s="39"/>
    </row>
    <row r="56" spans="1:16" ht="38.25" customHeight="1" x14ac:dyDescent="0.25">
      <c r="A56" s="36"/>
      <c r="B56" s="36"/>
      <c r="C56" s="37"/>
      <c r="D56" s="38"/>
      <c r="E56" s="38"/>
      <c r="F56" s="38"/>
      <c r="G56" s="39"/>
      <c r="J56" s="36"/>
      <c r="K56" s="36"/>
      <c r="L56" s="37"/>
      <c r="M56" s="38"/>
      <c r="N56" s="38"/>
      <c r="O56" s="38"/>
      <c r="P56" s="39"/>
    </row>
    <row r="57" spans="1:16" ht="38.25" customHeight="1" x14ac:dyDescent="0.25">
      <c r="A57" s="78"/>
      <c r="B57" s="89" t="s">
        <v>35</v>
      </c>
      <c r="C57" s="68">
        <v>558</v>
      </c>
      <c r="D57" s="68">
        <f>SUM(D51:D56)</f>
        <v>13.100000000000001</v>
      </c>
      <c r="E57" s="68">
        <f>SUM(E51:E56)</f>
        <v>10.639999999999999</v>
      </c>
      <c r="F57" s="68">
        <f>SUM(F51:F56)</f>
        <v>62.66</v>
      </c>
      <c r="G57" s="69">
        <f>SUM(G51:G56)</f>
        <v>398.79999999999995</v>
      </c>
      <c r="J57" s="78"/>
      <c r="K57" s="89"/>
      <c r="L57" s="68"/>
      <c r="M57" s="68"/>
      <c r="N57" s="68"/>
      <c r="O57" s="68"/>
      <c r="P57" s="69"/>
    </row>
    <row r="58" spans="1:16" ht="53.25" customHeight="1" x14ac:dyDescent="0.25">
      <c r="A58" s="85"/>
      <c r="B58" s="85" t="s">
        <v>77</v>
      </c>
      <c r="C58" s="46"/>
      <c r="D58" s="46"/>
      <c r="E58" s="46"/>
      <c r="F58" s="46"/>
      <c r="G58" s="159"/>
      <c r="J58" s="85"/>
      <c r="K58" s="85"/>
      <c r="L58" s="46"/>
      <c r="M58" s="46"/>
      <c r="N58" s="46"/>
      <c r="O58" s="46"/>
      <c r="P58" s="159"/>
    </row>
    <row r="59" spans="1:16" ht="49.5" customHeight="1" x14ac:dyDescent="0.25">
      <c r="A59" s="36" t="s">
        <v>169</v>
      </c>
      <c r="B59" s="102" t="s">
        <v>170</v>
      </c>
      <c r="C59" s="103" t="s">
        <v>171</v>
      </c>
      <c r="D59" s="38">
        <v>4.2</v>
      </c>
      <c r="E59" s="38">
        <v>5.6</v>
      </c>
      <c r="F59" s="38">
        <v>12.06</v>
      </c>
      <c r="G59" s="108">
        <f>D59*4+E59*9+F59*4</f>
        <v>115.44</v>
      </c>
      <c r="J59" s="36"/>
      <c r="K59" s="102"/>
      <c r="L59" s="103"/>
      <c r="M59" s="38"/>
      <c r="N59" s="38"/>
      <c r="O59" s="38"/>
      <c r="P59" s="108"/>
    </row>
    <row r="60" spans="1:16" ht="51.75" customHeight="1" x14ac:dyDescent="0.25">
      <c r="A60" s="36">
        <v>302</v>
      </c>
      <c r="B60" s="76" t="s">
        <v>74</v>
      </c>
      <c r="C60" s="103" t="s">
        <v>50</v>
      </c>
      <c r="D60" s="106">
        <v>9.8000000000000007</v>
      </c>
      <c r="E60" s="106">
        <v>6</v>
      </c>
      <c r="F60" s="107">
        <v>31</v>
      </c>
      <c r="G60" s="108">
        <f>D60*4+E60*9+F60*4</f>
        <v>217.2</v>
      </c>
      <c r="J60" s="36"/>
      <c r="K60" s="76"/>
      <c r="L60" s="103"/>
      <c r="M60" s="106"/>
      <c r="N60" s="106"/>
      <c r="O60" s="107"/>
      <c r="P60" s="108"/>
    </row>
    <row r="61" spans="1:16" ht="38.25" customHeight="1" x14ac:dyDescent="0.25">
      <c r="A61" s="32">
        <v>686</v>
      </c>
      <c r="B61" s="27" t="s">
        <v>30</v>
      </c>
      <c r="C61" s="33">
        <v>200</v>
      </c>
      <c r="D61" s="34">
        <v>0</v>
      </c>
      <c r="E61" s="34">
        <v>0</v>
      </c>
      <c r="F61" s="34">
        <v>9.1</v>
      </c>
      <c r="G61" s="30">
        <f>D61*4+E61*9+F61*4</f>
        <v>36.4</v>
      </c>
      <c r="J61" s="32"/>
      <c r="K61" s="27"/>
      <c r="L61" s="33"/>
      <c r="M61" s="34"/>
      <c r="N61" s="34"/>
      <c r="O61" s="34"/>
      <c r="P61" s="30"/>
    </row>
    <row r="62" spans="1:16" ht="40.5" customHeight="1" x14ac:dyDescent="0.25">
      <c r="A62" s="40" t="s">
        <v>31</v>
      </c>
      <c r="B62" s="36" t="s">
        <v>32</v>
      </c>
      <c r="C62" s="33">
        <v>20</v>
      </c>
      <c r="D62" s="29">
        <v>1.3</v>
      </c>
      <c r="E62" s="29">
        <v>0.34</v>
      </c>
      <c r="F62" s="101">
        <v>8.3000000000000007</v>
      </c>
      <c r="G62" s="30">
        <f>D62*4+E62*9+F62*4</f>
        <v>41.46</v>
      </c>
      <c r="J62" s="40"/>
      <c r="K62" s="36"/>
      <c r="L62" s="33"/>
      <c r="M62" s="29"/>
      <c r="N62" s="29"/>
      <c r="O62" s="101"/>
      <c r="P62" s="30"/>
    </row>
    <row r="63" spans="1:16" ht="38.25" customHeight="1" x14ac:dyDescent="0.25">
      <c r="A63" s="36" t="s">
        <v>31</v>
      </c>
      <c r="B63" s="36" t="s">
        <v>33</v>
      </c>
      <c r="C63" s="37" t="s">
        <v>34</v>
      </c>
      <c r="D63" s="38">
        <v>0.4</v>
      </c>
      <c r="E63" s="38">
        <v>0.4</v>
      </c>
      <c r="F63" s="104">
        <v>9.8000000000000007</v>
      </c>
      <c r="G63" s="39">
        <f>D63*4+E63*9+F63*4</f>
        <v>44.400000000000006</v>
      </c>
      <c r="J63" s="36"/>
      <c r="K63" s="36"/>
      <c r="L63" s="37"/>
      <c r="M63" s="38"/>
      <c r="N63" s="38"/>
      <c r="O63" s="104"/>
      <c r="P63" s="39"/>
    </row>
    <row r="64" spans="1:16" ht="38.25" customHeight="1" x14ac:dyDescent="0.25">
      <c r="A64" s="36"/>
      <c r="B64" s="36"/>
      <c r="C64" s="37"/>
      <c r="D64" s="38"/>
      <c r="E64" s="38"/>
      <c r="F64" s="38"/>
      <c r="G64" s="39"/>
      <c r="J64" s="36"/>
      <c r="K64" s="36"/>
      <c r="L64" s="37"/>
      <c r="M64" s="38"/>
      <c r="N64" s="38"/>
      <c r="O64" s="38"/>
      <c r="P64" s="39"/>
    </row>
    <row r="65" spans="1:16" ht="53.25" customHeight="1" x14ac:dyDescent="0.25">
      <c r="A65" s="64"/>
      <c r="B65" s="91" t="s">
        <v>35</v>
      </c>
      <c r="C65" s="93">
        <v>614</v>
      </c>
      <c r="D65" s="93">
        <f>SUM(D59:D64)</f>
        <v>15.700000000000001</v>
      </c>
      <c r="E65" s="93">
        <f>SUM(E59:E64)</f>
        <v>12.34</v>
      </c>
      <c r="F65" s="93">
        <f>SUM(F59:F64)</f>
        <v>70.260000000000005</v>
      </c>
      <c r="G65" s="160">
        <f>SUM(G59:G64)</f>
        <v>454.9</v>
      </c>
      <c r="H65" s="66"/>
      <c r="I65" s="170"/>
      <c r="J65" s="64"/>
      <c r="K65" s="91"/>
      <c r="L65" s="93"/>
      <c r="M65" s="93"/>
      <c r="N65" s="93"/>
      <c r="O65" s="93"/>
      <c r="P65" s="160"/>
    </row>
    <row r="66" spans="1:16" ht="38.25" customHeight="1" x14ac:dyDescent="0.25">
      <c r="A66" s="53"/>
      <c r="B66" s="26" t="s">
        <v>39</v>
      </c>
      <c r="C66" s="53"/>
      <c r="D66" s="53"/>
      <c r="E66" s="53"/>
      <c r="F66" s="53"/>
      <c r="G66" s="53"/>
      <c r="J66" s="53"/>
      <c r="K66" s="26"/>
      <c r="L66" s="53"/>
      <c r="M66" s="53"/>
      <c r="N66" s="53"/>
      <c r="O66" s="53"/>
      <c r="P66" s="53"/>
    </row>
    <row r="67" spans="1:16" ht="51" customHeight="1" x14ac:dyDescent="0.25">
      <c r="A67" s="54">
        <v>19</v>
      </c>
      <c r="B67" s="36" t="s">
        <v>100</v>
      </c>
      <c r="C67" s="48">
        <v>100</v>
      </c>
      <c r="D67" s="29">
        <v>1</v>
      </c>
      <c r="E67" s="29">
        <v>5.0999999999999996</v>
      </c>
      <c r="F67" s="29">
        <v>3.5</v>
      </c>
      <c r="G67" s="30">
        <f>D67*4+E67*9+F67*4</f>
        <v>63.9</v>
      </c>
      <c r="J67" s="54"/>
      <c r="K67" s="36"/>
      <c r="L67" s="48"/>
      <c r="M67" s="29"/>
      <c r="N67" s="29"/>
      <c r="O67" s="29"/>
      <c r="P67" s="30"/>
    </row>
    <row r="68" spans="1:16" ht="50.25" customHeight="1" x14ac:dyDescent="0.25">
      <c r="A68" s="36">
        <v>114</v>
      </c>
      <c r="B68" s="27" t="s">
        <v>80</v>
      </c>
      <c r="C68" s="33" t="s">
        <v>172</v>
      </c>
      <c r="D68" s="29">
        <v>2.5</v>
      </c>
      <c r="E68" s="29">
        <v>11</v>
      </c>
      <c r="F68" s="101">
        <v>13.2</v>
      </c>
      <c r="G68" s="30">
        <f>(D68+F68)*4+E68*9</f>
        <v>161.80000000000001</v>
      </c>
      <c r="J68" s="36"/>
      <c r="K68" s="27"/>
      <c r="L68" s="33"/>
      <c r="M68" s="29"/>
      <c r="N68" s="29"/>
      <c r="O68" s="101"/>
      <c r="P68" s="30"/>
    </row>
    <row r="69" spans="1:16" ht="52.5" customHeight="1" x14ac:dyDescent="0.25">
      <c r="A69" s="16">
        <v>451</v>
      </c>
      <c r="B69" s="83" t="s">
        <v>173</v>
      </c>
      <c r="C69" s="57">
        <v>90</v>
      </c>
      <c r="D69" s="29">
        <v>19.2</v>
      </c>
      <c r="E69" s="29">
        <v>18.8</v>
      </c>
      <c r="F69" s="101">
        <v>10.6</v>
      </c>
      <c r="G69" s="30">
        <f>(D69+F69)*4+E69*9</f>
        <v>288.39999999999998</v>
      </c>
      <c r="J69" s="16"/>
      <c r="K69" s="83"/>
      <c r="L69" s="57"/>
      <c r="M69" s="29"/>
      <c r="N69" s="29"/>
      <c r="O69" s="101"/>
      <c r="P69" s="30"/>
    </row>
    <row r="70" spans="1:16" ht="38.25" customHeight="1" x14ac:dyDescent="0.25">
      <c r="A70" s="32">
        <v>518</v>
      </c>
      <c r="B70" s="164" t="s">
        <v>174</v>
      </c>
      <c r="C70" s="77">
        <v>180</v>
      </c>
      <c r="D70" s="172">
        <v>3.6</v>
      </c>
      <c r="E70" s="172">
        <v>6.12</v>
      </c>
      <c r="F70" s="172">
        <v>30</v>
      </c>
      <c r="G70" s="30">
        <f>(D70+F70)*4+E70*9</f>
        <v>189.48000000000002</v>
      </c>
      <c r="J70" s="32"/>
      <c r="K70" s="164"/>
      <c r="L70" s="77"/>
      <c r="M70" s="172"/>
      <c r="N70" s="172"/>
      <c r="O70" s="172"/>
      <c r="P70" s="30"/>
    </row>
    <row r="71" spans="1:16" ht="37.5" customHeight="1" x14ac:dyDescent="0.25">
      <c r="A71" s="54">
        <v>634</v>
      </c>
      <c r="B71" s="36" t="s">
        <v>46</v>
      </c>
      <c r="C71" s="33" t="s">
        <v>47</v>
      </c>
      <c r="D71" s="29">
        <v>0.6</v>
      </c>
      <c r="E71" s="29">
        <v>0.16</v>
      </c>
      <c r="F71" s="29">
        <v>27.14</v>
      </c>
      <c r="G71" s="30">
        <f>D71*4+E71*9+F71*4</f>
        <v>112.4</v>
      </c>
      <c r="J71" s="54"/>
      <c r="K71" s="36"/>
      <c r="L71" s="33"/>
      <c r="M71" s="29"/>
      <c r="N71" s="29"/>
      <c r="O71" s="29"/>
      <c r="P71" s="30"/>
    </row>
    <row r="72" spans="1:16" ht="38.25" customHeight="1" x14ac:dyDescent="0.25">
      <c r="A72" s="32" t="s">
        <v>31</v>
      </c>
      <c r="B72" s="35" t="s">
        <v>32</v>
      </c>
      <c r="C72" s="33">
        <v>55</v>
      </c>
      <c r="D72" s="29">
        <v>3.5</v>
      </c>
      <c r="E72" s="29">
        <v>0.9</v>
      </c>
      <c r="F72" s="29">
        <v>22.8</v>
      </c>
      <c r="G72" s="30">
        <f>D72*4+E72*9+F72*4</f>
        <v>113.30000000000001</v>
      </c>
      <c r="J72" s="32"/>
      <c r="K72" s="35"/>
      <c r="L72" s="33"/>
      <c r="M72" s="29"/>
      <c r="N72" s="29"/>
      <c r="O72" s="29"/>
      <c r="P72" s="30"/>
    </row>
    <row r="73" spans="1:16" ht="38.25" customHeight="1" x14ac:dyDescent="0.25">
      <c r="A73" s="54" t="s">
        <v>31</v>
      </c>
      <c r="B73" s="36" t="s">
        <v>48</v>
      </c>
      <c r="C73" s="33">
        <v>48</v>
      </c>
      <c r="D73" s="29">
        <v>3.02</v>
      </c>
      <c r="E73" s="29">
        <v>0.82</v>
      </c>
      <c r="F73" s="29">
        <v>19.920000000000002</v>
      </c>
      <c r="G73" s="30">
        <f>D73*4+E73*9+F73*4</f>
        <v>99.140000000000015</v>
      </c>
      <c r="J73" s="54"/>
      <c r="K73" s="36"/>
      <c r="L73" s="33"/>
      <c r="M73" s="29"/>
      <c r="N73" s="29"/>
      <c r="O73" s="29"/>
      <c r="P73" s="30"/>
    </row>
    <row r="74" spans="1:16" ht="54" customHeight="1" x14ac:dyDescent="0.25">
      <c r="A74" s="59"/>
      <c r="B74" s="153" t="s">
        <v>35</v>
      </c>
      <c r="C74" s="68">
        <v>903</v>
      </c>
      <c r="D74" s="78">
        <f>SUM(D67:D73)</f>
        <v>33.42</v>
      </c>
      <c r="E74" s="44">
        <f>SUM(E67:E73)</f>
        <v>42.9</v>
      </c>
      <c r="F74" s="44">
        <f>SUM(F67:F73)</f>
        <v>127.16</v>
      </c>
      <c r="G74" s="45">
        <f>SUM(G67:G73)</f>
        <v>1028.42</v>
      </c>
      <c r="J74" s="59"/>
      <c r="K74" s="153"/>
      <c r="L74" s="68"/>
      <c r="M74" s="78"/>
      <c r="N74" s="44"/>
      <c r="O74" s="44"/>
      <c r="P74" s="45"/>
    </row>
    <row r="75" spans="1:16" ht="43.5" customHeight="1" x14ac:dyDescent="0.25">
      <c r="A75" s="34"/>
      <c r="B75" s="85" t="s">
        <v>49</v>
      </c>
      <c r="C75" s="29"/>
      <c r="D75" s="29"/>
      <c r="E75" s="29"/>
      <c r="F75" s="29"/>
      <c r="G75" s="30"/>
      <c r="J75" s="34"/>
      <c r="K75" s="85"/>
      <c r="L75" s="29"/>
      <c r="M75" s="29"/>
      <c r="N75" s="29"/>
      <c r="O75" s="29"/>
      <c r="P75" s="30"/>
    </row>
    <row r="76" spans="1:16" ht="52.5" customHeight="1" x14ac:dyDescent="0.25">
      <c r="A76" s="54">
        <v>19</v>
      </c>
      <c r="B76" s="36" t="s">
        <v>100</v>
      </c>
      <c r="C76" s="48">
        <v>100</v>
      </c>
      <c r="D76" s="29">
        <v>1</v>
      </c>
      <c r="E76" s="29">
        <v>5.0999999999999996</v>
      </c>
      <c r="F76" s="29">
        <v>3.5</v>
      </c>
      <c r="G76" s="30">
        <f>D76*4+E76*9+F76*4</f>
        <v>63.9</v>
      </c>
      <c r="J76" s="54"/>
      <c r="K76" s="36"/>
      <c r="L76" s="48"/>
      <c r="M76" s="29"/>
      <c r="N76" s="29"/>
      <c r="O76" s="29"/>
      <c r="P76" s="30"/>
    </row>
    <row r="77" spans="1:16" ht="50.25" customHeight="1" x14ac:dyDescent="0.25">
      <c r="A77" s="36">
        <v>114</v>
      </c>
      <c r="B77" s="27" t="s">
        <v>88</v>
      </c>
      <c r="C77" s="33" t="s">
        <v>175</v>
      </c>
      <c r="D77" s="29">
        <v>4</v>
      </c>
      <c r="E77" s="29">
        <v>11.6</v>
      </c>
      <c r="F77" s="101">
        <v>19.2</v>
      </c>
      <c r="G77" s="30">
        <f>(D77+F77)*4+E77*9</f>
        <v>197.2</v>
      </c>
      <c r="J77" s="36"/>
      <c r="K77" s="27"/>
      <c r="L77" s="33"/>
      <c r="M77" s="29"/>
      <c r="N77" s="29"/>
      <c r="O77" s="101"/>
      <c r="P77" s="30"/>
    </row>
    <row r="78" spans="1:16" ht="45" customHeight="1" x14ac:dyDescent="0.25">
      <c r="A78" s="16">
        <v>451</v>
      </c>
      <c r="B78" s="83" t="s">
        <v>173</v>
      </c>
      <c r="C78" s="57">
        <v>110</v>
      </c>
      <c r="D78" s="29">
        <v>22.1</v>
      </c>
      <c r="E78" s="29">
        <v>15.3</v>
      </c>
      <c r="F78" s="101">
        <v>18.3</v>
      </c>
      <c r="G78" s="30">
        <f>(D78+F78)*4+E78*9</f>
        <v>299.30000000000007</v>
      </c>
      <c r="J78" s="16"/>
      <c r="K78" s="83"/>
      <c r="L78" s="57"/>
      <c r="M78" s="29"/>
      <c r="N78" s="29"/>
      <c r="O78" s="101"/>
      <c r="P78" s="30"/>
    </row>
    <row r="79" spans="1:16" ht="38.25" customHeight="1" x14ac:dyDescent="0.25">
      <c r="A79" s="32">
        <v>518</v>
      </c>
      <c r="B79" s="164" t="s">
        <v>174</v>
      </c>
      <c r="C79" s="77">
        <v>200</v>
      </c>
      <c r="D79" s="172">
        <v>4</v>
      </c>
      <c r="E79" s="172">
        <v>6.8</v>
      </c>
      <c r="F79" s="172">
        <v>33.299999999999997</v>
      </c>
      <c r="G79" s="30">
        <f>(D79+F79)*4+E79*9</f>
        <v>210.39999999999998</v>
      </c>
      <c r="J79" s="32"/>
      <c r="K79" s="164"/>
      <c r="L79" s="77"/>
      <c r="M79" s="172"/>
      <c r="N79" s="172"/>
      <c r="O79" s="172"/>
      <c r="P79" s="30"/>
    </row>
    <row r="80" spans="1:16" ht="41.25" customHeight="1" x14ac:dyDescent="0.25">
      <c r="A80" s="54">
        <v>634</v>
      </c>
      <c r="B80" s="36" t="s">
        <v>52</v>
      </c>
      <c r="C80" s="33" t="s">
        <v>53</v>
      </c>
      <c r="D80" s="29">
        <v>0.6</v>
      </c>
      <c r="E80" s="29">
        <v>0.16</v>
      </c>
      <c r="F80" s="29">
        <v>27.14</v>
      </c>
      <c r="G80" s="30">
        <f>D80*4+E80*9+F80*4</f>
        <v>112.4</v>
      </c>
      <c r="J80" s="54"/>
      <c r="K80" s="36"/>
      <c r="L80" s="33"/>
      <c r="M80" s="29"/>
      <c r="N80" s="29"/>
      <c r="O80" s="29"/>
      <c r="P80" s="30"/>
    </row>
    <row r="81" spans="1:16" ht="38.25" customHeight="1" x14ac:dyDescent="0.25">
      <c r="A81" s="32" t="s">
        <v>31</v>
      </c>
      <c r="B81" s="35" t="s">
        <v>32</v>
      </c>
      <c r="C81" s="33">
        <v>55</v>
      </c>
      <c r="D81" s="29">
        <v>3.5</v>
      </c>
      <c r="E81" s="29">
        <v>0.9</v>
      </c>
      <c r="F81" s="29">
        <v>22.8</v>
      </c>
      <c r="G81" s="30">
        <f>D81*4+E81*9+F81*4</f>
        <v>113.30000000000001</v>
      </c>
      <c r="J81" s="32"/>
      <c r="K81" s="35"/>
      <c r="L81" s="33"/>
      <c r="M81" s="29"/>
      <c r="N81" s="29"/>
      <c r="O81" s="29"/>
      <c r="P81" s="30"/>
    </row>
    <row r="82" spans="1:16" ht="38.25" customHeight="1" x14ac:dyDescent="0.25">
      <c r="A82" s="40" t="s">
        <v>31</v>
      </c>
      <c r="B82" s="36" t="s">
        <v>48</v>
      </c>
      <c r="C82" s="33">
        <v>20</v>
      </c>
      <c r="D82" s="29">
        <v>1.3</v>
      </c>
      <c r="E82" s="29">
        <v>0.34</v>
      </c>
      <c r="F82" s="29">
        <v>8.3000000000000007</v>
      </c>
      <c r="G82" s="30">
        <f>D82*4+E82*9+F82*4</f>
        <v>41.46</v>
      </c>
      <c r="J82" s="40"/>
      <c r="K82" s="36"/>
      <c r="L82" s="33"/>
      <c r="M82" s="29"/>
      <c r="N82" s="29"/>
      <c r="O82" s="29"/>
      <c r="P82" s="30"/>
    </row>
    <row r="83" spans="1:16" ht="38.25" customHeight="1" x14ac:dyDescent="0.25">
      <c r="A83" s="64"/>
      <c r="B83" s="50" t="s">
        <v>35</v>
      </c>
      <c r="C83" s="51">
        <v>980</v>
      </c>
      <c r="D83" s="64">
        <f>SUM(D76:D82)</f>
        <v>36.5</v>
      </c>
      <c r="E83" s="51">
        <f>SUM(E76:E82)</f>
        <v>40.199999999999996</v>
      </c>
      <c r="F83" s="51">
        <f>SUM(F76:F82)</f>
        <v>132.54</v>
      </c>
      <c r="G83" s="82">
        <f>SUM(G76:G82)</f>
        <v>1037.96</v>
      </c>
      <c r="J83" s="64"/>
      <c r="K83" s="50"/>
      <c r="L83" s="51"/>
      <c r="M83" s="64"/>
      <c r="N83" s="51"/>
      <c r="O83" s="51"/>
      <c r="P83" s="82"/>
    </row>
    <row r="84" spans="1:16" ht="38.25" customHeight="1" x14ac:dyDescent="0.25">
      <c r="A84" s="67"/>
      <c r="B84" s="60" t="s">
        <v>126</v>
      </c>
      <c r="C84" s="44" t="s">
        <v>55</v>
      </c>
      <c r="D84" s="44">
        <f>D74+D57</f>
        <v>46.52</v>
      </c>
      <c r="E84" s="44">
        <f>E74+E57</f>
        <v>53.54</v>
      </c>
      <c r="F84" s="44">
        <f>F74+F57</f>
        <v>189.82</v>
      </c>
      <c r="G84" s="44">
        <f>G74+G57</f>
        <v>1427.22</v>
      </c>
      <c r="J84" s="67"/>
      <c r="K84" s="60"/>
      <c r="L84" s="44"/>
      <c r="M84" s="44"/>
      <c r="N84" s="44"/>
      <c r="O84" s="44"/>
      <c r="P84" s="44"/>
    </row>
    <row r="85" spans="1:16" ht="39" customHeight="1" x14ac:dyDescent="0.25">
      <c r="A85" s="70"/>
      <c r="B85" s="65" t="s">
        <v>127</v>
      </c>
      <c r="C85" s="71" t="s">
        <v>55</v>
      </c>
      <c r="D85" s="64">
        <f>D83+D65</f>
        <v>52.2</v>
      </c>
      <c r="E85" s="64">
        <f>E83+E65</f>
        <v>52.539999999999992</v>
      </c>
      <c r="F85" s="64">
        <f>F83+F65</f>
        <v>202.8</v>
      </c>
      <c r="G85" s="64">
        <f>G83+G65</f>
        <v>1492.8600000000001</v>
      </c>
      <c r="J85" s="70"/>
      <c r="K85" s="65"/>
      <c r="L85" s="71"/>
      <c r="M85" s="64"/>
      <c r="N85" s="64"/>
      <c r="O85" s="64"/>
      <c r="P85" s="64"/>
    </row>
  </sheetData>
  <mergeCells count="14">
    <mergeCell ref="A47:A49"/>
    <mergeCell ref="C47:C49"/>
    <mergeCell ref="D47:F48"/>
    <mergeCell ref="A1:D2"/>
    <mergeCell ref="A3:A5"/>
    <mergeCell ref="C3:C5"/>
    <mergeCell ref="D3:F4"/>
    <mergeCell ref="A45:D46"/>
    <mergeCell ref="J47:J49"/>
    <mergeCell ref="L47:L49"/>
    <mergeCell ref="M47:O48"/>
    <mergeCell ref="J3:J5"/>
    <mergeCell ref="L3:L5"/>
    <mergeCell ref="M3:O4"/>
  </mergeCells>
  <pageMargins left="0.82677161693572998" right="0.15748031437397" top="0.35433068871498102" bottom="0.74803149700164795" header="0.70866137742996205" footer="0.51181101799011197"/>
  <pageSetup paperSize="9" scale="43" orientation="portrait"/>
  <rowBreaks count="1" manualBreakCount="1">
    <brk id="4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85"/>
  <sheetViews>
    <sheetView workbookViewId="0"/>
  </sheetViews>
  <sheetFormatPr defaultColWidth="9" defaultRowHeight="18" x14ac:dyDescent="0.25"/>
  <cols>
    <col min="1" max="1" width="15.7109375" style="13" customWidth="1"/>
    <col min="2" max="2" width="75.28515625" style="13" customWidth="1"/>
    <col min="3" max="3" width="18.42578125" style="13" customWidth="1"/>
    <col min="4" max="5" width="17.28515625" style="13" customWidth="1"/>
    <col min="6" max="6" width="17.42578125" style="13" customWidth="1"/>
    <col min="7" max="7" width="24.5703125" style="13" customWidth="1"/>
    <col min="8" max="8" width="13.42578125" style="13" customWidth="1"/>
    <col min="9" max="10" width="13.5703125" style="13" customWidth="1"/>
    <col min="11" max="11" width="13.42578125" style="13" customWidth="1"/>
    <col min="12" max="12" width="13.140625" style="13" customWidth="1"/>
    <col min="13" max="13" width="13.5703125" style="13" customWidth="1"/>
    <col min="14" max="14" width="13.42578125" style="13" customWidth="1"/>
    <col min="15" max="15" width="13.85546875" style="13" customWidth="1"/>
    <col min="16" max="16" width="9" style="13" customWidth="1"/>
    <col min="17" max="16384" width="9" style="13"/>
  </cols>
  <sheetData>
    <row r="1" spans="1:15" ht="30" customHeight="1" x14ac:dyDescent="0.25">
      <c r="A1" s="232" t="s">
        <v>176</v>
      </c>
      <c r="B1" s="233"/>
      <c r="C1" s="233"/>
      <c r="D1" s="233"/>
    </row>
    <row r="2" spans="1:15" ht="30" customHeight="1" x14ac:dyDescent="0.25">
      <c r="A2" s="234"/>
      <c r="B2" s="234"/>
      <c r="C2" s="234"/>
      <c r="D2" s="232"/>
    </row>
    <row r="3" spans="1:15" ht="40.5" x14ac:dyDescent="0.25">
      <c r="A3" s="210" t="s">
        <v>17</v>
      </c>
      <c r="B3" s="73" t="s">
        <v>16</v>
      </c>
      <c r="C3" s="210" t="s">
        <v>17</v>
      </c>
      <c r="D3" s="210" t="s">
        <v>18</v>
      </c>
      <c r="E3" s="213"/>
      <c r="F3" s="214"/>
      <c r="G3" s="29" t="s">
        <v>19</v>
      </c>
      <c r="H3" s="17"/>
      <c r="I3" s="18"/>
      <c r="J3" s="18"/>
      <c r="K3" s="18"/>
      <c r="L3" s="17"/>
      <c r="M3" s="18"/>
      <c r="N3" s="18"/>
      <c r="O3" s="18"/>
    </row>
    <row r="4" spans="1:15" ht="20.25" x14ac:dyDescent="0.25">
      <c r="A4" s="211"/>
      <c r="B4" s="74" t="s">
        <v>21</v>
      </c>
      <c r="C4" s="211"/>
      <c r="D4" s="215"/>
      <c r="E4" s="216"/>
      <c r="F4" s="217"/>
      <c r="G4" s="53" t="s">
        <v>22</v>
      </c>
      <c r="H4" s="18"/>
      <c r="I4" s="18"/>
      <c r="J4" s="18"/>
      <c r="K4" s="18"/>
      <c r="L4" s="18"/>
      <c r="M4" s="18"/>
      <c r="N4" s="18"/>
      <c r="O4" s="18"/>
    </row>
    <row r="5" spans="1:15" ht="20.25" x14ac:dyDescent="0.25">
      <c r="A5" s="212"/>
      <c r="B5" s="97"/>
      <c r="C5" s="212"/>
      <c r="D5" s="41" t="s">
        <v>23</v>
      </c>
      <c r="E5" s="41" t="s">
        <v>24</v>
      </c>
      <c r="F5" s="41" t="s">
        <v>25</v>
      </c>
      <c r="G5" s="99"/>
      <c r="H5" s="25"/>
      <c r="I5" s="25"/>
      <c r="J5" s="25"/>
      <c r="K5" s="25"/>
      <c r="L5" s="25"/>
      <c r="M5" s="25"/>
      <c r="N5" s="25"/>
      <c r="O5" s="25"/>
    </row>
    <row r="6" spans="1:15" ht="38.25" customHeight="1" x14ac:dyDescent="0.25">
      <c r="A6" s="29"/>
      <c r="B6" s="26" t="s">
        <v>26</v>
      </c>
      <c r="C6" s="29"/>
      <c r="D6" s="29"/>
      <c r="E6" s="29"/>
      <c r="F6" s="29"/>
      <c r="G6" s="29"/>
      <c r="H6" s="25"/>
      <c r="I6" s="25"/>
      <c r="J6" s="25"/>
      <c r="K6" s="25"/>
      <c r="L6" s="25"/>
      <c r="M6" s="25"/>
      <c r="N6" s="25"/>
      <c r="O6" s="25"/>
    </row>
    <row r="7" spans="1:15" ht="63" customHeight="1" x14ac:dyDescent="0.25">
      <c r="A7" s="36">
        <v>366</v>
      </c>
      <c r="B7" s="102" t="s">
        <v>177</v>
      </c>
      <c r="C7" s="103" t="s">
        <v>164</v>
      </c>
      <c r="D7" s="38">
        <v>31</v>
      </c>
      <c r="E7" s="38">
        <v>25.9</v>
      </c>
      <c r="F7" s="38">
        <v>49.4</v>
      </c>
      <c r="G7" s="30">
        <f>D7*4+E7*9+F7*4</f>
        <v>554.70000000000005</v>
      </c>
      <c r="H7" s="25"/>
      <c r="I7" s="25"/>
      <c r="J7" s="25"/>
      <c r="K7" s="31"/>
      <c r="L7" s="25"/>
      <c r="M7" s="25"/>
      <c r="N7" s="25"/>
      <c r="O7" s="25"/>
    </row>
    <row r="8" spans="1:15" ht="55.5" customHeight="1" x14ac:dyDescent="0.25">
      <c r="A8" s="32" t="s">
        <v>75</v>
      </c>
      <c r="B8" s="36" t="s">
        <v>76</v>
      </c>
      <c r="C8" s="48">
        <v>200</v>
      </c>
      <c r="D8" s="29">
        <v>1.4</v>
      </c>
      <c r="E8" s="29">
        <v>1.6</v>
      </c>
      <c r="F8" s="29">
        <v>16.399999999999999</v>
      </c>
      <c r="G8" s="30">
        <v>85.6</v>
      </c>
      <c r="H8" s="25"/>
      <c r="I8" s="25"/>
      <c r="J8" s="25"/>
      <c r="K8" s="25"/>
      <c r="L8" s="25"/>
      <c r="M8" s="25"/>
      <c r="N8" s="25"/>
      <c r="O8" s="25"/>
    </row>
    <row r="9" spans="1:15" ht="38.25" customHeight="1" x14ac:dyDescent="0.25">
      <c r="A9" s="40" t="s">
        <v>31</v>
      </c>
      <c r="B9" s="36" t="s">
        <v>32</v>
      </c>
      <c r="C9" s="48">
        <v>40</v>
      </c>
      <c r="D9" s="29">
        <v>2.6</v>
      </c>
      <c r="E9" s="29">
        <v>0.6</v>
      </c>
      <c r="F9" s="29">
        <v>16.600000000000001</v>
      </c>
      <c r="G9" s="30">
        <f>(D9+F9)*4+E9*9</f>
        <v>82.200000000000017</v>
      </c>
      <c r="H9" s="25"/>
      <c r="I9" s="25"/>
      <c r="J9" s="25"/>
      <c r="K9" s="25"/>
      <c r="L9" s="25"/>
      <c r="M9" s="25"/>
      <c r="N9" s="25"/>
      <c r="O9" s="25"/>
    </row>
    <row r="10" spans="1:15" ht="43.5" customHeight="1" x14ac:dyDescent="0.25">
      <c r="A10" s="36" t="s">
        <v>31</v>
      </c>
      <c r="B10" s="76" t="s">
        <v>62</v>
      </c>
      <c r="C10" s="33">
        <v>200</v>
      </c>
      <c r="D10" s="34">
        <v>1</v>
      </c>
      <c r="E10" s="34">
        <v>0.2</v>
      </c>
      <c r="F10" s="34">
        <v>20.8</v>
      </c>
      <c r="G10" s="39">
        <f>D10*4+E10*9+F10*4</f>
        <v>89</v>
      </c>
      <c r="H10" s="25"/>
      <c r="I10" s="25"/>
      <c r="J10" s="25"/>
      <c r="K10" s="25"/>
      <c r="L10" s="25"/>
      <c r="M10" s="25"/>
      <c r="N10" s="25"/>
      <c r="O10" s="25"/>
    </row>
    <row r="11" spans="1:15" ht="15.75" customHeight="1" x14ac:dyDescent="0.25">
      <c r="A11" s="36"/>
      <c r="B11" s="76"/>
      <c r="C11" s="33"/>
      <c r="D11" s="34"/>
      <c r="E11" s="34"/>
      <c r="F11" s="34"/>
      <c r="G11" s="39"/>
      <c r="H11" s="25"/>
      <c r="I11" s="25"/>
      <c r="J11" s="25"/>
      <c r="K11" s="25"/>
      <c r="L11" s="25"/>
      <c r="M11" s="25"/>
      <c r="N11" s="25"/>
      <c r="O11" s="25"/>
    </row>
    <row r="12" spans="1:15" ht="5.25" customHeight="1" x14ac:dyDescent="0.25">
      <c r="A12" s="36"/>
      <c r="B12" s="36"/>
      <c r="C12" s="37"/>
      <c r="D12" s="38"/>
      <c r="E12" s="38"/>
      <c r="F12" s="38"/>
      <c r="G12" s="39"/>
      <c r="H12" s="25"/>
      <c r="I12" s="25"/>
      <c r="J12" s="25"/>
      <c r="K12" s="25"/>
      <c r="L12" s="25"/>
      <c r="M12" s="25"/>
      <c r="N12" s="25"/>
      <c r="O12" s="25"/>
    </row>
    <row r="13" spans="1:15" ht="38.25" customHeight="1" x14ac:dyDescent="0.25">
      <c r="A13" s="78"/>
      <c r="B13" s="89" t="s">
        <v>35</v>
      </c>
      <c r="C13" s="68">
        <v>610</v>
      </c>
      <c r="D13" s="68">
        <f>SUM(D7:D12)</f>
        <v>36</v>
      </c>
      <c r="E13" s="68">
        <f>SUM(E7:E12)</f>
        <v>28.3</v>
      </c>
      <c r="F13" s="68">
        <f>SUM(F7:F12)</f>
        <v>103.2</v>
      </c>
      <c r="G13" s="69">
        <f>SUM(G7:G12)</f>
        <v>811.50000000000011</v>
      </c>
      <c r="H13" s="25"/>
      <c r="I13" s="25"/>
      <c r="J13" s="25"/>
      <c r="K13" s="25"/>
      <c r="L13" s="25"/>
      <c r="M13" s="25"/>
      <c r="N13" s="25"/>
      <c r="O13" s="25"/>
    </row>
    <row r="14" spans="1:15" ht="38.25" customHeight="1" x14ac:dyDescent="0.25">
      <c r="A14" s="85"/>
      <c r="B14" s="85" t="s">
        <v>77</v>
      </c>
      <c r="C14" s="46"/>
      <c r="D14" s="46"/>
      <c r="E14" s="46"/>
      <c r="F14" s="46"/>
      <c r="G14" s="159"/>
      <c r="H14" s="25"/>
      <c r="I14" s="25"/>
      <c r="J14" s="25"/>
      <c r="K14" s="25"/>
      <c r="L14" s="25"/>
      <c r="M14" s="25"/>
      <c r="N14" s="25"/>
      <c r="O14" s="25"/>
    </row>
    <row r="15" spans="1:15" ht="52.5" customHeight="1" x14ac:dyDescent="0.25">
      <c r="A15" s="36">
        <v>366</v>
      </c>
      <c r="B15" s="102" t="s">
        <v>177</v>
      </c>
      <c r="C15" s="103" t="s">
        <v>178</v>
      </c>
      <c r="D15" s="38">
        <v>35</v>
      </c>
      <c r="E15" s="38">
        <v>29</v>
      </c>
      <c r="F15" s="38">
        <v>55.8</v>
      </c>
      <c r="G15" s="30">
        <f>D15*4+E15*9+F15*4</f>
        <v>624.20000000000005</v>
      </c>
      <c r="H15" s="25"/>
      <c r="I15" s="25"/>
      <c r="J15" s="25"/>
      <c r="K15" s="25"/>
      <c r="L15" s="25"/>
      <c r="M15" s="25"/>
      <c r="N15" s="25"/>
      <c r="O15" s="25"/>
    </row>
    <row r="16" spans="1:15" ht="49.5" customHeight="1" x14ac:dyDescent="0.25">
      <c r="A16" s="32" t="s">
        <v>75</v>
      </c>
      <c r="B16" s="36" t="s">
        <v>76</v>
      </c>
      <c r="C16" s="48">
        <v>200</v>
      </c>
      <c r="D16" s="29">
        <v>1.4</v>
      </c>
      <c r="E16" s="29">
        <v>1.6</v>
      </c>
      <c r="F16" s="29">
        <v>16.399999999999999</v>
      </c>
      <c r="G16" s="30">
        <v>85.6</v>
      </c>
      <c r="H16" s="25"/>
      <c r="I16" s="25"/>
      <c r="J16" s="25"/>
      <c r="K16" s="25"/>
      <c r="L16" s="25"/>
      <c r="M16" s="25"/>
      <c r="N16" s="25"/>
      <c r="O16" s="25"/>
    </row>
    <row r="17" spans="1:15" ht="38.25" customHeight="1" x14ac:dyDescent="0.25">
      <c r="A17" s="54" t="s">
        <v>31</v>
      </c>
      <c r="B17" s="36" t="s">
        <v>32</v>
      </c>
      <c r="C17" s="33">
        <v>40</v>
      </c>
      <c r="D17" s="34">
        <v>2.6</v>
      </c>
      <c r="E17" s="34">
        <v>0.6</v>
      </c>
      <c r="F17" s="34">
        <v>16.600000000000001</v>
      </c>
      <c r="G17" s="39">
        <f>(D17+F17)*4+E17*9</f>
        <v>82.200000000000017</v>
      </c>
      <c r="H17" s="25"/>
      <c r="I17" s="25"/>
      <c r="J17" s="25"/>
      <c r="K17" s="25"/>
      <c r="L17" s="25"/>
      <c r="M17" s="25"/>
      <c r="N17" s="25"/>
      <c r="O17" s="25"/>
    </row>
    <row r="18" spans="1:15" ht="38.25" customHeight="1" x14ac:dyDescent="0.25">
      <c r="A18" s="76" t="s">
        <v>31</v>
      </c>
      <c r="B18" s="76" t="s">
        <v>62</v>
      </c>
      <c r="C18" s="57">
        <v>200</v>
      </c>
      <c r="D18" s="61">
        <v>1</v>
      </c>
      <c r="E18" s="61">
        <v>0.2</v>
      </c>
      <c r="F18" s="61">
        <v>20.8</v>
      </c>
      <c r="G18" s="158">
        <f>D18*4+E18*9+F18*4</f>
        <v>89</v>
      </c>
      <c r="H18" s="25"/>
      <c r="I18" s="25"/>
      <c r="J18" s="25"/>
      <c r="K18" s="25"/>
      <c r="L18" s="25"/>
      <c r="M18" s="25"/>
      <c r="N18" s="25"/>
      <c r="O18" s="25"/>
    </row>
    <row r="19" spans="1:15" ht="15" customHeight="1" x14ac:dyDescent="0.25">
      <c r="A19" s="36"/>
      <c r="B19" s="76"/>
      <c r="C19" s="33"/>
      <c r="D19" s="34"/>
      <c r="E19" s="34"/>
      <c r="F19" s="34"/>
      <c r="G19" s="39"/>
      <c r="H19" s="25"/>
      <c r="I19" s="25"/>
      <c r="J19" s="25"/>
      <c r="K19" s="25"/>
      <c r="L19" s="25"/>
      <c r="M19" s="25"/>
      <c r="N19" s="25"/>
      <c r="O19" s="25"/>
    </row>
    <row r="20" spans="1:15" ht="5.25" customHeight="1" x14ac:dyDescent="0.25">
      <c r="A20" s="36"/>
      <c r="B20" s="36"/>
      <c r="C20" s="37"/>
      <c r="D20" s="38"/>
      <c r="E20" s="38"/>
      <c r="F20" s="38"/>
      <c r="G20" s="39"/>
      <c r="H20" s="25"/>
      <c r="I20" s="25"/>
      <c r="J20" s="25"/>
      <c r="K20" s="25"/>
      <c r="L20" s="25"/>
      <c r="M20" s="25"/>
      <c r="N20" s="25"/>
      <c r="O20" s="25"/>
    </row>
    <row r="21" spans="1:15" ht="38.25" customHeight="1" x14ac:dyDescent="0.25">
      <c r="A21" s="64"/>
      <c r="B21" s="91" t="s">
        <v>35</v>
      </c>
      <c r="C21" s="93">
        <v>670</v>
      </c>
      <c r="D21" s="93">
        <f>SUM(D15:D20)</f>
        <v>40</v>
      </c>
      <c r="E21" s="93">
        <f>SUM(E15:E20)</f>
        <v>31.400000000000002</v>
      </c>
      <c r="F21" s="93">
        <f>SUM(F15:F20)</f>
        <v>109.59999999999998</v>
      </c>
      <c r="G21" s="160">
        <f>SUM(G15:G20)</f>
        <v>881.00000000000011</v>
      </c>
      <c r="H21" s="25"/>
      <c r="I21" s="25"/>
      <c r="J21" s="25"/>
      <c r="K21" s="25"/>
      <c r="L21" s="25"/>
      <c r="M21" s="25"/>
      <c r="N21" s="25"/>
      <c r="O21" s="25"/>
    </row>
    <row r="22" spans="1:15" ht="38.25" customHeight="1" x14ac:dyDescent="0.25">
      <c r="A22" s="53"/>
      <c r="B22" s="26" t="s">
        <v>39</v>
      </c>
      <c r="C22" s="53"/>
      <c r="D22" s="53"/>
      <c r="E22" s="53"/>
      <c r="F22" s="53"/>
      <c r="G22" s="53"/>
      <c r="H22" s="25"/>
      <c r="I22" s="25"/>
      <c r="J22" s="25"/>
      <c r="K22" s="25"/>
      <c r="L22" s="25"/>
      <c r="M22" s="25"/>
      <c r="N22" s="25"/>
      <c r="O22" s="25"/>
    </row>
    <row r="23" spans="1:15" ht="53.25" customHeight="1" x14ac:dyDescent="0.25">
      <c r="A23" s="36">
        <v>148</v>
      </c>
      <c r="B23" s="27" t="s">
        <v>64</v>
      </c>
      <c r="C23" s="33" t="s">
        <v>117</v>
      </c>
      <c r="D23" s="29">
        <v>2.82</v>
      </c>
      <c r="E23" s="29">
        <v>5.6</v>
      </c>
      <c r="F23" s="29">
        <v>13.9</v>
      </c>
      <c r="G23" s="30">
        <f t="shared" ref="G23:G29" si="0">D23*4+E23*9+F23*4</f>
        <v>117.28</v>
      </c>
      <c r="H23" s="161"/>
      <c r="I23" s="25"/>
      <c r="J23" s="25"/>
      <c r="K23" s="25"/>
      <c r="L23" s="25"/>
      <c r="M23" s="25"/>
      <c r="N23" s="25"/>
      <c r="O23" s="25"/>
    </row>
    <row r="24" spans="1:15" ht="51.75" customHeight="1" x14ac:dyDescent="0.25">
      <c r="A24" s="36">
        <v>388</v>
      </c>
      <c r="B24" s="162" t="s">
        <v>179</v>
      </c>
      <c r="C24" s="33" t="s">
        <v>180</v>
      </c>
      <c r="D24" s="29">
        <v>15</v>
      </c>
      <c r="E24" s="29">
        <v>13.5</v>
      </c>
      <c r="F24" s="29">
        <v>18.100000000000001</v>
      </c>
      <c r="G24" s="30">
        <f t="shared" si="0"/>
        <v>253.9</v>
      </c>
      <c r="H24" s="25"/>
      <c r="I24" s="25"/>
      <c r="J24" s="25"/>
      <c r="K24" s="25"/>
      <c r="L24" s="25"/>
      <c r="M24" s="25"/>
      <c r="N24" s="25"/>
      <c r="O24" s="25"/>
    </row>
    <row r="25" spans="1:15" ht="38.25" customHeight="1" x14ac:dyDescent="0.25">
      <c r="A25" s="36">
        <v>511</v>
      </c>
      <c r="B25" s="123" t="s">
        <v>120</v>
      </c>
      <c r="C25" s="57">
        <v>180</v>
      </c>
      <c r="D25" s="29">
        <v>3.8</v>
      </c>
      <c r="E25" s="29">
        <v>5.3</v>
      </c>
      <c r="F25" s="29">
        <v>20.3</v>
      </c>
      <c r="G25" s="30">
        <f t="shared" si="0"/>
        <v>144.1</v>
      </c>
      <c r="H25" s="25"/>
      <c r="I25" s="25"/>
      <c r="J25" s="25"/>
      <c r="K25" s="25"/>
      <c r="L25" s="25"/>
      <c r="M25" s="25"/>
      <c r="N25" s="25"/>
      <c r="O25" s="25"/>
    </row>
    <row r="26" spans="1:15" ht="43.5" customHeight="1" x14ac:dyDescent="0.25">
      <c r="A26" s="163">
        <v>524</v>
      </c>
      <c r="B26" s="164" t="s">
        <v>121</v>
      </c>
      <c r="C26" s="57">
        <v>35</v>
      </c>
      <c r="D26" s="165">
        <v>1.36</v>
      </c>
      <c r="E26" s="165">
        <v>0.36</v>
      </c>
      <c r="F26" s="165">
        <v>6.5</v>
      </c>
      <c r="G26" s="166">
        <f t="shared" si="0"/>
        <v>34.68</v>
      </c>
      <c r="H26" s="25"/>
      <c r="I26" s="25"/>
      <c r="J26" s="25"/>
      <c r="K26" s="25"/>
      <c r="L26" s="25"/>
      <c r="M26" s="25"/>
      <c r="N26" s="25"/>
      <c r="O26" s="25"/>
    </row>
    <row r="27" spans="1:15" ht="37.5" customHeight="1" x14ac:dyDescent="0.25">
      <c r="A27" s="163" t="s">
        <v>98</v>
      </c>
      <c r="B27" s="164" t="s">
        <v>148</v>
      </c>
      <c r="C27" s="57">
        <v>200</v>
      </c>
      <c r="D27" s="172">
        <v>0</v>
      </c>
      <c r="E27" s="172">
        <v>0</v>
      </c>
      <c r="F27" s="172">
        <v>24</v>
      </c>
      <c r="G27" s="173">
        <f t="shared" si="0"/>
        <v>96</v>
      </c>
      <c r="H27" s="25"/>
      <c r="I27" s="25"/>
      <c r="J27" s="25"/>
      <c r="K27" s="25"/>
      <c r="L27" s="25"/>
      <c r="M27" s="25"/>
      <c r="N27" s="25"/>
      <c r="O27" s="25"/>
    </row>
    <row r="28" spans="1:15" ht="38.25" customHeight="1" x14ac:dyDescent="0.25">
      <c r="A28" s="32" t="s">
        <v>31</v>
      </c>
      <c r="B28" s="35" t="s">
        <v>32</v>
      </c>
      <c r="C28" s="33">
        <v>35</v>
      </c>
      <c r="D28" s="29">
        <v>2.2000000000000002</v>
      </c>
      <c r="E28" s="29">
        <v>0.6</v>
      </c>
      <c r="F28" s="29">
        <v>14.5</v>
      </c>
      <c r="G28" s="30">
        <f t="shared" si="0"/>
        <v>72.2</v>
      </c>
      <c r="H28" s="25"/>
      <c r="I28" s="25"/>
      <c r="J28" s="25"/>
      <c r="K28" s="25"/>
      <c r="L28" s="25"/>
      <c r="M28" s="25"/>
      <c r="N28" s="25"/>
      <c r="O28" s="25"/>
    </row>
    <row r="29" spans="1:15" ht="38.25" customHeight="1" x14ac:dyDescent="0.25">
      <c r="A29" s="40" t="s">
        <v>31</v>
      </c>
      <c r="B29" s="36" t="s">
        <v>48</v>
      </c>
      <c r="C29" s="33">
        <v>50</v>
      </c>
      <c r="D29" s="29">
        <v>3.1</v>
      </c>
      <c r="E29" s="29">
        <v>0.8</v>
      </c>
      <c r="F29" s="29">
        <v>20.8</v>
      </c>
      <c r="G29" s="30">
        <f t="shared" si="0"/>
        <v>102.80000000000001</v>
      </c>
      <c r="H29" s="25"/>
      <c r="I29" s="25"/>
      <c r="J29" s="25"/>
      <c r="K29" s="25"/>
      <c r="L29" s="25"/>
      <c r="M29" s="25"/>
      <c r="N29" s="25"/>
      <c r="O29" s="25"/>
    </row>
    <row r="30" spans="1:15" ht="38.25" customHeight="1" x14ac:dyDescent="0.25">
      <c r="A30" s="59"/>
      <c r="B30" s="153" t="s">
        <v>35</v>
      </c>
      <c r="C30" s="68">
        <v>805</v>
      </c>
      <c r="D30" s="78">
        <f>SUM(D23:D29)</f>
        <v>28.28</v>
      </c>
      <c r="E30" s="44">
        <f>SUM(E23:E29)</f>
        <v>26.160000000000004</v>
      </c>
      <c r="F30" s="44">
        <f>SUM(F23:F29)</f>
        <v>118.1</v>
      </c>
      <c r="G30" s="45">
        <f>SUM(G23:G29)</f>
        <v>820.96</v>
      </c>
      <c r="H30" s="25"/>
      <c r="I30" s="25"/>
      <c r="J30" s="25"/>
      <c r="K30" s="25"/>
      <c r="L30" s="25"/>
      <c r="M30" s="25"/>
      <c r="N30" s="25"/>
      <c r="O30" s="25"/>
    </row>
    <row r="31" spans="1:15" ht="38.25" customHeight="1" x14ac:dyDescent="0.25">
      <c r="A31" s="34"/>
      <c r="B31" s="85" t="s">
        <v>49</v>
      </c>
      <c r="C31" s="29"/>
      <c r="D31" s="29"/>
      <c r="E31" s="29"/>
      <c r="F31" s="29"/>
      <c r="G31" s="30"/>
      <c r="H31" s="25"/>
      <c r="I31" s="25"/>
      <c r="J31" s="25"/>
      <c r="K31" s="25"/>
      <c r="L31" s="25"/>
      <c r="M31" s="25"/>
      <c r="N31" s="25"/>
      <c r="O31" s="25"/>
    </row>
    <row r="32" spans="1:15" ht="49.5" customHeight="1" x14ac:dyDescent="0.25">
      <c r="A32" s="36">
        <v>148</v>
      </c>
      <c r="B32" s="27" t="s">
        <v>64</v>
      </c>
      <c r="C32" s="33" t="s">
        <v>181</v>
      </c>
      <c r="D32" s="29">
        <v>3.54</v>
      </c>
      <c r="E32" s="29">
        <v>7.08</v>
      </c>
      <c r="F32" s="29">
        <v>17.399999999999999</v>
      </c>
      <c r="G32" s="30">
        <f t="shared" ref="G32:G38" si="1">D32*4+E32*9+F32*4</f>
        <v>147.47999999999999</v>
      </c>
      <c r="H32" s="25"/>
      <c r="I32" s="25"/>
      <c r="J32" s="25"/>
      <c r="K32" s="25"/>
      <c r="L32" s="25"/>
      <c r="M32" s="25"/>
      <c r="N32" s="25"/>
      <c r="O32" s="25"/>
    </row>
    <row r="33" spans="1:15" ht="57" customHeight="1" x14ac:dyDescent="0.25">
      <c r="A33" s="36">
        <v>388</v>
      </c>
      <c r="B33" s="162" t="s">
        <v>179</v>
      </c>
      <c r="C33" s="33" t="s">
        <v>51</v>
      </c>
      <c r="D33" s="29">
        <v>16.2</v>
      </c>
      <c r="E33" s="29">
        <v>15.7</v>
      </c>
      <c r="F33" s="29">
        <v>20.7</v>
      </c>
      <c r="G33" s="30">
        <f t="shared" si="1"/>
        <v>288.89999999999998</v>
      </c>
      <c r="H33" s="25"/>
      <c r="I33" s="25"/>
      <c r="J33" s="25"/>
      <c r="K33" s="25"/>
      <c r="L33" s="25"/>
      <c r="M33" s="25"/>
      <c r="N33" s="25"/>
      <c r="O33" s="25"/>
    </row>
    <row r="34" spans="1:15" ht="38.25" customHeight="1" x14ac:dyDescent="0.25">
      <c r="A34" s="76">
        <v>511</v>
      </c>
      <c r="B34" s="123" t="s">
        <v>120</v>
      </c>
      <c r="C34" s="57">
        <v>180</v>
      </c>
      <c r="D34" s="34">
        <v>3.8</v>
      </c>
      <c r="E34" s="34">
        <v>5.3</v>
      </c>
      <c r="F34" s="34">
        <v>20.3</v>
      </c>
      <c r="G34" s="39">
        <f t="shared" si="1"/>
        <v>144.1</v>
      </c>
      <c r="H34" s="25"/>
      <c r="I34" s="25"/>
      <c r="J34" s="25"/>
      <c r="K34" s="25"/>
      <c r="L34" s="25"/>
      <c r="M34" s="25"/>
      <c r="N34" s="25"/>
      <c r="O34" s="25"/>
    </row>
    <row r="35" spans="1:15" ht="38.25" customHeight="1" x14ac:dyDescent="0.25">
      <c r="A35" s="163">
        <v>524</v>
      </c>
      <c r="B35" s="164" t="s">
        <v>121</v>
      </c>
      <c r="C35" s="57">
        <v>35</v>
      </c>
      <c r="D35" s="165">
        <v>1.36</v>
      </c>
      <c r="E35" s="165">
        <v>0.36</v>
      </c>
      <c r="F35" s="165">
        <v>6.5</v>
      </c>
      <c r="G35" s="166">
        <f t="shared" si="1"/>
        <v>34.68</v>
      </c>
      <c r="H35" s="25"/>
      <c r="I35" s="25"/>
      <c r="J35" s="25"/>
      <c r="K35" s="25"/>
      <c r="L35" s="25"/>
      <c r="M35" s="25"/>
      <c r="N35" s="25"/>
      <c r="O35" s="25"/>
    </row>
    <row r="36" spans="1:15" ht="43.5" customHeight="1" x14ac:dyDescent="0.25">
      <c r="A36" s="163" t="s">
        <v>98</v>
      </c>
      <c r="B36" s="164" t="s">
        <v>148</v>
      </c>
      <c r="C36" s="57">
        <v>200</v>
      </c>
      <c r="D36" s="172">
        <v>0</v>
      </c>
      <c r="E36" s="172">
        <v>0</v>
      </c>
      <c r="F36" s="172">
        <v>24</v>
      </c>
      <c r="G36" s="173">
        <f t="shared" si="1"/>
        <v>96</v>
      </c>
      <c r="H36" s="25"/>
      <c r="I36" s="25"/>
      <c r="J36" s="25"/>
      <c r="K36" s="25"/>
      <c r="L36" s="25"/>
      <c r="M36" s="25"/>
      <c r="N36" s="25"/>
      <c r="O36" s="25"/>
    </row>
    <row r="37" spans="1:15" ht="38.25" customHeight="1" x14ac:dyDescent="0.25">
      <c r="A37" s="32" t="s">
        <v>31</v>
      </c>
      <c r="B37" s="35" t="s">
        <v>32</v>
      </c>
      <c r="C37" s="33">
        <v>50</v>
      </c>
      <c r="D37" s="29">
        <v>3.1</v>
      </c>
      <c r="E37" s="29">
        <v>0.8</v>
      </c>
      <c r="F37" s="29">
        <v>20.8</v>
      </c>
      <c r="G37" s="30">
        <f t="shared" si="1"/>
        <v>102.80000000000001</v>
      </c>
      <c r="H37" s="25"/>
      <c r="I37" s="25"/>
      <c r="J37" s="25"/>
      <c r="K37" s="25"/>
      <c r="L37" s="25"/>
      <c r="M37" s="25"/>
      <c r="N37" s="25"/>
      <c r="O37" s="25"/>
    </row>
    <row r="38" spans="1:15" ht="38.25" customHeight="1" x14ac:dyDescent="0.25">
      <c r="A38" s="40" t="s">
        <v>31</v>
      </c>
      <c r="B38" s="36" t="s">
        <v>48</v>
      </c>
      <c r="C38" s="33">
        <v>50</v>
      </c>
      <c r="D38" s="29">
        <v>3.1</v>
      </c>
      <c r="E38" s="29">
        <v>0.8</v>
      </c>
      <c r="F38" s="29">
        <v>20.8</v>
      </c>
      <c r="G38" s="30">
        <f t="shared" si="1"/>
        <v>102.80000000000001</v>
      </c>
      <c r="H38" s="25"/>
      <c r="I38" s="25"/>
      <c r="J38" s="25"/>
      <c r="K38" s="25"/>
      <c r="L38" s="25"/>
      <c r="M38" s="25"/>
      <c r="N38" s="25"/>
      <c r="O38" s="25"/>
    </row>
    <row r="39" spans="1:15" ht="38.25" customHeight="1" x14ac:dyDescent="0.25">
      <c r="A39" s="64"/>
      <c r="B39" s="50" t="s">
        <v>35</v>
      </c>
      <c r="C39" s="51">
        <v>880</v>
      </c>
      <c r="D39" s="64">
        <f>SUM(D32:D38)</f>
        <v>31.1</v>
      </c>
      <c r="E39" s="51">
        <f>SUM(E32:E38)</f>
        <v>30.040000000000003</v>
      </c>
      <c r="F39" s="51">
        <f>SUM(F32:F38)</f>
        <v>130.5</v>
      </c>
      <c r="G39" s="82">
        <f>SUM(G32:G38)</f>
        <v>916.76</v>
      </c>
      <c r="H39" s="25"/>
      <c r="I39" s="25"/>
      <c r="J39" s="25"/>
      <c r="K39" s="25"/>
      <c r="L39" s="25"/>
      <c r="M39" s="25"/>
      <c r="N39" s="25"/>
      <c r="O39" s="25"/>
    </row>
    <row r="40" spans="1:15" ht="38.25" customHeight="1" x14ac:dyDescent="0.25">
      <c r="A40" s="67"/>
      <c r="B40" s="60" t="s">
        <v>126</v>
      </c>
      <c r="C40" s="44" t="s">
        <v>55</v>
      </c>
      <c r="D40" s="44">
        <f>D30+D13</f>
        <v>64.28</v>
      </c>
      <c r="E40" s="44">
        <f>E30+E13</f>
        <v>54.460000000000008</v>
      </c>
      <c r="F40" s="44">
        <f>F30+F13</f>
        <v>221.3</v>
      </c>
      <c r="G40" s="44">
        <f>G30+G13</f>
        <v>1632.46</v>
      </c>
      <c r="H40" s="25"/>
      <c r="I40" s="25"/>
      <c r="J40" s="25"/>
      <c r="K40" s="25"/>
      <c r="L40" s="25"/>
      <c r="M40" s="25"/>
      <c r="N40" s="25"/>
      <c r="O40" s="25"/>
    </row>
    <row r="41" spans="1:15" ht="38.25" customHeight="1" x14ac:dyDescent="0.25">
      <c r="A41" s="70"/>
      <c r="B41" s="65" t="s">
        <v>127</v>
      </c>
      <c r="C41" s="71" t="s">
        <v>55</v>
      </c>
      <c r="D41" s="64">
        <f>D39+D21</f>
        <v>71.099999999999994</v>
      </c>
      <c r="E41" s="64">
        <f>E39+E21</f>
        <v>61.440000000000005</v>
      </c>
      <c r="F41" s="64">
        <f>F39+F21</f>
        <v>240.09999999999997</v>
      </c>
      <c r="G41" s="64">
        <f>G39+G21</f>
        <v>1797.7600000000002</v>
      </c>
      <c r="H41" s="25"/>
      <c r="I41" s="25"/>
      <c r="J41" s="25"/>
      <c r="K41" s="25"/>
      <c r="L41" s="25"/>
      <c r="M41" s="25"/>
      <c r="N41" s="25"/>
      <c r="O41" s="25"/>
    </row>
    <row r="42" spans="1:15" ht="38.25" customHeight="1" x14ac:dyDescent="0.25">
      <c r="A42" s="96"/>
      <c r="B42" s="167"/>
      <c r="C42" s="121"/>
      <c r="D42" s="121"/>
      <c r="E42" s="121"/>
      <c r="F42" s="121"/>
      <c r="G42" s="121"/>
      <c r="H42" s="25"/>
      <c r="I42" s="25"/>
      <c r="J42" s="25"/>
      <c r="K42" s="25"/>
      <c r="L42" s="25"/>
      <c r="M42" s="25"/>
      <c r="N42" s="25"/>
      <c r="O42" s="25"/>
    </row>
    <row r="43" spans="1:15" ht="38.25" customHeight="1" x14ac:dyDescent="0.25">
      <c r="A43" s="96"/>
      <c r="B43" s="167"/>
      <c r="C43" s="121"/>
      <c r="D43" s="121"/>
      <c r="E43" s="121"/>
      <c r="F43" s="121"/>
      <c r="G43" s="121"/>
      <c r="H43" s="25"/>
      <c r="I43" s="25"/>
      <c r="J43" s="25"/>
      <c r="K43" s="25"/>
      <c r="L43" s="25"/>
      <c r="M43" s="25"/>
      <c r="N43" s="25"/>
      <c r="O43" s="25"/>
    </row>
    <row r="44" spans="1:15" ht="213.75" customHeight="1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1:15" ht="38.25" customHeight="1" x14ac:dyDescent="0.25">
      <c r="A45" s="232" t="s">
        <v>182</v>
      </c>
      <c r="B45" s="233"/>
      <c r="C45" s="233"/>
      <c r="D45" s="233"/>
      <c r="H45" s="18"/>
      <c r="I45" s="18"/>
      <c r="J45" s="18"/>
      <c r="K45" s="18"/>
      <c r="L45" s="18"/>
      <c r="M45" s="18"/>
      <c r="N45" s="18"/>
      <c r="O45" s="18"/>
    </row>
    <row r="46" spans="1:15" ht="38.25" customHeight="1" x14ac:dyDescent="0.25">
      <c r="A46" s="234"/>
      <c r="B46" s="234"/>
      <c r="C46" s="234"/>
      <c r="D46" s="232"/>
      <c r="H46" s="18"/>
      <c r="I46" s="18"/>
      <c r="J46" s="18"/>
      <c r="K46" s="18"/>
      <c r="L46" s="18"/>
      <c r="M46" s="18"/>
      <c r="N46" s="18"/>
      <c r="O46" s="18"/>
    </row>
    <row r="47" spans="1:15" ht="38.25" customHeight="1" x14ac:dyDescent="0.25">
      <c r="A47" s="210" t="s">
        <v>17</v>
      </c>
      <c r="B47" s="73" t="s">
        <v>16</v>
      </c>
      <c r="C47" s="210" t="s">
        <v>17</v>
      </c>
      <c r="D47" s="210" t="s">
        <v>18</v>
      </c>
      <c r="E47" s="213"/>
      <c r="F47" s="214"/>
      <c r="G47" s="29" t="s">
        <v>19</v>
      </c>
      <c r="H47" s="18"/>
      <c r="I47" s="18"/>
      <c r="J47" s="18"/>
      <c r="K47" s="18"/>
      <c r="L47" s="18"/>
      <c r="M47" s="18"/>
      <c r="N47" s="18"/>
      <c r="O47" s="18"/>
    </row>
    <row r="48" spans="1:15" ht="38.25" customHeight="1" x14ac:dyDescent="0.25">
      <c r="A48" s="211"/>
      <c r="B48" s="74" t="s">
        <v>21</v>
      </c>
      <c r="C48" s="211"/>
      <c r="D48" s="215"/>
      <c r="E48" s="216"/>
      <c r="F48" s="217"/>
      <c r="G48" s="53" t="s">
        <v>22</v>
      </c>
      <c r="H48" s="18"/>
      <c r="I48" s="18"/>
      <c r="J48" s="18"/>
      <c r="K48" s="18"/>
      <c r="L48" s="18"/>
      <c r="M48" s="18"/>
      <c r="N48" s="18"/>
      <c r="O48" s="18"/>
    </row>
    <row r="49" spans="1:15" ht="38.25" customHeight="1" x14ac:dyDescent="0.25">
      <c r="A49" s="212"/>
      <c r="B49" s="97"/>
      <c r="C49" s="212"/>
      <c r="D49" s="41" t="s">
        <v>23</v>
      </c>
      <c r="E49" s="41" t="s">
        <v>24</v>
      </c>
      <c r="F49" s="41" t="s">
        <v>25</v>
      </c>
      <c r="G49" s="99"/>
      <c r="H49" s="18"/>
      <c r="I49" s="18"/>
      <c r="J49" s="18"/>
      <c r="K49" s="18"/>
      <c r="L49" s="18"/>
      <c r="M49" s="18"/>
      <c r="N49" s="18"/>
      <c r="O49" s="18"/>
    </row>
    <row r="50" spans="1:15" ht="30.75" customHeight="1" x14ac:dyDescent="0.25">
      <c r="A50" s="29"/>
      <c r="B50" s="26" t="s">
        <v>26</v>
      </c>
      <c r="C50" s="29"/>
      <c r="D50" s="29"/>
      <c r="E50" s="29"/>
      <c r="F50" s="29"/>
      <c r="G50" s="29"/>
    </row>
    <row r="51" spans="1:15" ht="48" customHeight="1" x14ac:dyDescent="0.25">
      <c r="A51" s="155">
        <v>3</v>
      </c>
      <c r="B51" s="27" t="s">
        <v>139</v>
      </c>
      <c r="C51" s="28" t="s">
        <v>183</v>
      </c>
      <c r="D51" s="29">
        <v>4.9000000000000004</v>
      </c>
      <c r="E51" s="29">
        <v>2.7</v>
      </c>
      <c r="F51" s="29">
        <v>13.4</v>
      </c>
      <c r="G51" s="30">
        <f>D51*4+E51*9+F51*4</f>
        <v>97.5</v>
      </c>
    </row>
    <row r="52" spans="1:15" ht="50.25" customHeight="1" x14ac:dyDescent="0.25">
      <c r="A52" s="155">
        <v>337</v>
      </c>
      <c r="B52" s="27" t="s">
        <v>141</v>
      </c>
      <c r="C52" s="28" t="s">
        <v>114</v>
      </c>
      <c r="D52" s="29">
        <v>5.0999999999999996</v>
      </c>
      <c r="E52" s="29">
        <v>4.5999999999999996</v>
      </c>
      <c r="F52" s="29">
        <v>0.3</v>
      </c>
      <c r="G52" s="30">
        <f>D52*4+E52*9+F52*4</f>
        <v>63</v>
      </c>
    </row>
    <row r="53" spans="1:15" ht="48" customHeight="1" x14ac:dyDescent="0.25">
      <c r="A53" s="32">
        <v>160</v>
      </c>
      <c r="B53" s="36" t="s">
        <v>184</v>
      </c>
      <c r="C53" s="48">
        <v>200</v>
      </c>
      <c r="D53" s="29">
        <v>3.4</v>
      </c>
      <c r="E53" s="29">
        <v>3.7</v>
      </c>
      <c r="F53" s="29">
        <v>12</v>
      </c>
      <c r="G53" s="30">
        <f>D53*4+E53*9+F53*4</f>
        <v>94.9</v>
      </c>
    </row>
    <row r="54" spans="1:15" ht="42" customHeight="1" x14ac:dyDescent="0.25">
      <c r="A54" s="36">
        <v>693</v>
      </c>
      <c r="B54" s="35" t="s">
        <v>96</v>
      </c>
      <c r="C54" s="33">
        <v>200</v>
      </c>
      <c r="D54" s="34">
        <v>2</v>
      </c>
      <c r="E54" s="34">
        <v>1.7</v>
      </c>
      <c r="F54" s="34">
        <v>24</v>
      </c>
      <c r="G54" s="39">
        <f>D54*4+E54*9+F54*4</f>
        <v>119.3</v>
      </c>
    </row>
    <row r="55" spans="1:15" ht="47.25" customHeight="1" x14ac:dyDescent="0.25">
      <c r="A55" s="40" t="s">
        <v>31</v>
      </c>
      <c r="B55" s="36" t="s">
        <v>32</v>
      </c>
      <c r="C55" s="33">
        <v>40</v>
      </c>
      <c r="D55" s="29">
        <v>2.6</v>
      </c>
      <c r="E55" s="29">
        <v>0.6</v>
      </c>
      <c r="F55" s="29">
        <v>16.600000000000001</v>
      </c>
      <c r="G55" s="30">
        <f>(D55+F55)*4+E55*9</f>
        <v>82.200000000000017</v>
      </c>
    </row>
    <row r="56" spans="1:15" ht="38.25" customHeight="1" x14ac:dyDescent="0.25">
      <c r="A56" s="36" t="s">
        <v>31</v>
      </c>
      <c r="B56" s="36" t="s">
        <v>33</v>
      </c>
      <c r="C56" s="37" t="s">
        <v>34</v>
      </c>
      <c r="D56" s="38">
        <v>0.4</v>
      </c>
      <c r="E56" s="38">
        <v>0.4</v>
      </c>
      <c r="F56" s="38">
        <v>9.8000000000000007</v>
      </c>
      <c r="G56" s="39">
        <f>D56*4+E56*9+F56*4</f>
        <v>44.400000000000006</v>
      </c>
    </row>
    <row r="57" spans="1:15" ht="38.25" customHeight="1" x14ac:dyDescent="0.25">
      <c r="A57" s="78"/>
      <c r="B57" s="89" t="s">
        <v>35</v>
      </c>
      <c r="C57" s="68">
        <v>618</v>
      </c>
      <c r="D57" s="68">
        <f>SUM(D51:D56)</f>
        <v>18.399999999999999</v>
      </c>
      <c r="E57" s="68">
        <f>SUM(E51:E56)</f>
        <v>13.7</v>
      </c>
      <c r="F57" s="68">
        <f>SUM(F51:F56)</f>
        <v>76.100000000000009</v>
      </c>
      <c r="G57" s="69">
        <f>SUM(G51:G56)</f>
        <v>501.29999999999995</v>
      </c>
    </row>
    <row r="58" spans="1:15" ht="53.25" customHeight="1" x14ac:dyDescent="0.25">
      <c r="A58" s="85"/>
      <c r="B58" s="85" t="s">
        <v>77</v>
      </c>
      <c r="C58" s="46"/>
      <c r="D58" s="46"/>
      <c r="E58" s="46"/>
      <c r="F58" s="46"/>
      <c r="G58" s="159"/>
    </row>
    <row r="59" spans="1:15" ht="49.5" customHeight="1" x14ac:dyDescent="0.25">
      <c r="A59" s="155">
        <v>3</v>
      </c>
      <c r="B59" s="27" t="s">
        <v>139</v>
      </c>
      <c r="C59" s="28" t="s">
        <v>183</v>
      </c>
      <c r="D59" s="29">
        <v>4.9000000000000004</v>
      </c>
      <c r="E59" s="29">
        <v>2.7</v>
      </c>
      <c r="F59" s="29">
        <v>13.4</v>
      </c>
      <c r="G59" s="30">
        <f t="shared" ref="G59:G64" si="2">D59*4+E59*9+F59*4</f>
        <v>97.5</v>
      </c>
    </row>
    <row r="60" spans="1:15" ht="51.75" customHeight="1" x14ac:dyDescent="0.25">
      <c r="A60" s="155">
        <v>337</v>
      </c>
      <c r="B60" s="27" t="s">
        <v>141</v>
      </c>
      <c r="C60" s="28" t="s">
        <v>114</v>
      </c>
      <c r="D60" s="29">
        <v>5.0999999999999996</v>
      </c>
      <c r="E60" s="29">
        <v>4.5999999999999996</v>
      </c>
      <c r="F60" s="29">
        <v>0.3</v>
      </c>
      <c r="G60" s="30">
        <f t="shared" si="2"/>
        <v>63</v>
      </c>
    </row>
    <row r="61" spans="1:15" ht="38.25" customHeight="1" x14ac:dyDescent="0.25">
      <c r="A61" s="32">
        <v>160</v>
      </c>
      <c r="B61" s="36" t="s">
        <v>184</v>
      </c>
      <c r="C61" s="48">
        <v>250</v>
      </c>
      <c r="D61" s="29">
        <v>4.2</v>
      </c>
      <c r="E61" s="29">
        <v>4.5999999999999996</v>
      </c>
      <c r="F61" s="29">
        <v>15</v>
      </c>
      <c r="G61" s="30">
        <f t="shared" si="2"/>
        <v>118.2</v>
      </c>
    </row>
    <row r="62" spans="1:15" ht="40.5" customHeight="1" x14ac:dyDescent="0.25">
      <c r="A62" s="36">
        <v>693</v>
      </c>
      <c r="B62" s="35" t="s">
        <v>96</v>
      </c>
      <c r="C62" s="33">
        <v>200</v>
      </c>
      <c r="D62" s="34">
        <v>2</v>
      </c>
      <c r="E62" s="34">
        <v>1.7</v>
      </c>
      <c r="F62" s="34">
        <v>24</v>
      </c>
      <c r="G62" s="39">
        <f t="shared" si="2"/>
        <v>119.3</v>
      </c>
    </row>
    <row r="63" spans="1:15" ht="38.25" customHeight="1" x14ac:dyDescent="0.25">
      <c r="A63" s="40" t="s">
        <v>31</v>
      </c>
      <c r="B63" s="36" t="s">
        <v>32</v>
      </c>
      <c r="C63" s="33">
        <v>40</v>
      </c>
      <c r="D63" s="29">
        <v>2.6</v>
      </c>
      <c r="E63" s="29">
        <v>0.6</v>
      </c>
      <c r="F63" s="29">
        <v>16.600000000000001</v>
      </c>
      <c r="G63" s="39">
        <f t="shared" si="2"/>
        <v>82.2</v>
      </c>
    </row>
    <row r="64" spans="1:15" ht="38.25" customHeight="1" x14ac:dyDescent="0.25">
      <c r="A64" s="36" t="s">
        <v>31</v>
      </c>
      <c r="B64" s="36" t="s">
        <v>33</v>
      </c>
      <c r="C64" s="37" t="s">
        <v>34</v>
      </c>
      <c r="D64" s="38">
        <v>0.4</v>
      </c>
      <c r="E64" s="38">
        <v>0.4</v>
      </c>
      <c r="F64" s="38">
        <v>9.8000000000000007</v>
      </c>
      <c r="G64" s="39">
        <f t="shared" si="2"/>
        <v>44.400000000000006</v>
      </c>
    </row>
    <row r="65" spans="1:9" ht="53.25" customHeight="1" x14ac:dyDescent="0.25">
      <c r="A65" s="64"/>
      <c r="B65" s="91" t="s">
        <v>35</v>
      </c>
      <c r="C65" s="93">
        <v>648</v>
      </c>
      <c r="D65" s="93">
        <f>SUM(D59:D64)</f>
        <v>19.2</v>
      </c>
      <c r="E65" s="93">
        <f>SUM(E59:E64)</f>
        <v>14.599999999999998</v>
      </c>
      <c r="F65" s="93">
        <f>SUM(F59:F64)</f>
        <v>79.100000000000009</v>
      </c>
      <c r="G65" s="160">
        <f>SUM(G59:G64)</f>
        <v>524.6</v>
      </c>
      <c r="H65" s="66"/>
      <c r="I65" s="170"/>
    </row>
    <row r="66" spans="1:9" ht="38.25" customHeight="1" x14ac:dyDescent="0.25">
      <c r="A66" s="53"/>
      <c r="B66" s="26" t="s">
        <v>39</v>
      </c>
      <c r="C66" s="53"/>
      <c r="D66" s="53"/>
      <c r="E66" s="53"/>
      <c r="F66" s="53"/>
      <c r="G66" s="53"/>
    </row>
    <row r="67" spans="1:9" ht="51" customHeight="1" x14ac:dyDescent="0.25">
      <c r="A67" s="54">
        <v>43</v>
      </c>
      <c r="B67" s="36" t="s">
        <v>185</v>
      </c>
      <c r="C67" s="48">
        <v>100</v>
      </c>
      <c r="D67" s="29">
        <v>1.8</v>
      </c>
      <c r="E67" s="29">
        <v>3.6</v>
      </c>
      <c r="F67" s="29">
        <v>7.6</v>
      </c>
      <c r="G67" s="30">
        <f>(D67+F67)*4+E67*9</f>
        <v>70</v>
      </c>
    </row>
    <row r="68" spans="1:9" ht="50.25" customHeight="1" x14ac:dyDescent="0.25">
      <c r="A68" s="169">
        <v>132</v>
      </c>
      <c r="B68" s="164" t="s">
        <v>186</v>
      </c>
      <c r="C68" s="28" t="s">
        <v>95</v>
      </c>
      <c r="D68" s="29">
        <v>4.9000000000000004</v>
      </c>
      <c r="E68" s="29">
        <v>6.9</v>
      </c>
      <c r="F68" s="29">
        <v>18.3</v>
      </c>
      <c r="G68" s="39">
        <f t="shared" ref="G68:G73" si="3">D68*4+E68*9+F68*4</f>
        <v>154.9</v>
      </c>
    </row>
    <row r="69" spans="1:9" ht="52.5" customHeight="1" x14ac:dyDescent="0.25">
      <c r="A69" s="54">
        <v>505</v>
      </c>
      <c r="B69" s="27" t="s">
        <v>42</v>
      </c>
      <c r="C69" s="33" t="s">
        <v>51</v>
      </c>
      <c r="D69" s="29">
        <v>9</v>
      </c>
      <c r="E69" s="29">
        <v>9.02</v>
      </c>
      <c r="F69" s="29">
        <v>6.14</v>
      </c>
      <c r="G69" s="30">
        <f t="shared" si="3"/>
        <v>141.73999999999998</v>
      </c>
    </row>
    <row r="70" spans="1:9" ht="48.75" customHeight="1" x14ac:dyDescent="0.25">
      <c r="A70" s="32" t="s">
        <v>44</v>
      </c>
      <c r="B70" s="54" t="s">
        <v>45</v>
      </c>
      <c r="C70" s="33">
        <v>165</v>
      </c>
      <c r="D70" s="29">
        <v>9.4</v>
      </c>
      <c r="E70" s="29">
        <v>7.5</v>
      </c>
      <c r="F70" s="29">
        <v>41.5</v>
      </c>
      <c r="G70" s="30">
        <f t="shared" si="3"/>
        <v>271.10000000000002</v>
      </c>
    </row>
    <row r="71" spans="1:9" ht="54.75" customHeight="1" x14ac:dyDescent="0.25">
      <c r="A71" s="54" t="s">
        <v>86</v>
      </c>
      <c r="B71" s="36" t="s">
        <v>87</v>
      </c>
      <c r="C71" s="33" t="s">
        <v>47</v>
      </c>
      <c r="D71" s="29">
        <v>0.4</v>
      </c>
      <c r="E71" s="29">
        <v>0</v>
      </c>
      <c r="F71" s="101">
        <v>21.2</v>
      </c>
      <c r="G71" s="30">
        <f t="shared" si="3"/>
        <v>86.399999999999991</v>
      </c>
    </row>
    <row r="72" spans="1:9" ht="38.25" customHeight="1" x14ac:dyDescent="0.25">
      <c r="A72" s="40" t="s">
        <v>31</v>
      </c>
      <c r="B72" s="36" t="s">
        <v>32</v>
      </c>
      <c r="C72" s="33">
        <v>30</v>
      </c>
      <c r="D72" s="29">
        <v>1.9</v>
      </c>
      <c r="E72" s="29">
        <v>0.5</v>
      </c>
      <c r="F72" s="29">
        <v>12.5</v>
      </c>
      <c r="G72" s="30">
        <f t="shared" si="3"/>
        <v>62.1</v>
      </c>
    </row>
    <row r="73" spans="1:9" ht="38.25" customHeight="1" x14ac:dyDescent="0.25">
      <c r="A73" s="40" t="s">
        <v>31</v>
      </c>
      <c r="B73" s="36" t="s">
        <v>48</v>
      </c>
      <c r="C73" s="48">
        <v>40</v>
      </c>
      <c r="D73" s="29">
        <v>2.6</v>
      </c>
      <c r="E73" s="29">
        <v>0.6</v>
      </c>
      <c r="F73" s="29">
        <v>16.600000000000001</v>
      </c>
      <c r="G73" s="30">
        <f t="shared" si="3"/>
        <v>82.2</v>
      </c>
    </row>
    <row r="74" spans="1:9" ht="54" customHeight="1" x14ac:dyDescent="0.25">
      <c r="A74" s="59"/>
      <c r="B74" s="153" t="s">
        <v>35</v>
      </c>
      <c r="C74" s="78">
        <v>870</v>
      </c>
      <c r="D74" s="78">
        <f>SUM(D67:D73)</f>
        <v>30</v>
      </c>
      <c r="E74" s="44">
        <f>SUM(E67:E73)</f>
        <v>28.12</v>
      </c>
      <c r="F74" s="44">
        <f>SUM(F67:F73)</f>
        <v>123.84</v>
      </c>
      <c r="G74" s="45">
        <f>SUM(G67:G73)</f>
        <v>868.44</v>
      </c>
    </row>
    <row r="75" spans="1:9" ht="43.5" customHeight="1" x14ac:dyDescent="0.25">
      <c r="A75" s="34"/>
      <c r="B75" s="85" t="s">
        <v>49</v>
      </c>
      <c r="C75" s="29"/>
      <c r="D75" s="29"/>
      <c r="E75" s="29"/>
      <c r="F75" s="29"/>
      <c r="G75" s="30"/>
    </row>
    <row r="76" spans="1:9" ht="52.5" customHeight="1" x14ac:dyDescent="0.25">
      <c r="A76" s="54">
        <v>43</v>
      </c>
      <c r="B76" s="36" t="s">
        <v>185</v>
      </c>
      <c r="C76" s="48">
        <v>120</v>
      </c>
      <c r="D76" s="29">
        <v>2.1</v>
      </c>
      <c r="E76" s="29">
        <v>4.3</v>
      </c>
      <c r="F76" s="29">
        <v>9.1</v>
      </c>
      <c r="G76" s="30">
        <f>(D76+F76)*4+E76*9</f>
        <v>83.5</v>
      </c>
    </row>
    <row r="77" spans="1:9" ht="50.25" customHeight="1" x14ac:dyDescent="0.25">
      <c r="A77" s="169">
        <v>132</v>
      </c>
      <c r="B77" s="164" t="s">
        <v>187</v>
      </c>
      <c r="C77" s="28" t="s">
        <v>70</v>
      </c>
      <c r="D77" s="29">
        <v>6.5</v>
      </c>
      <c r="E77" s="29">
        <v>9.1</v>
      </c>
      <c r="F77" s="29">
        <v>24.4</v>
      </c>
      <c r="G77" s="39">
        <f t="shared" ref="G77:G82" si="4">D77*4+E77*9+F77*4</f>
        <v>205.5</v>
      </c>
    </row>
    <row r="78" spans="1:9" ht="51" customHeight="1" x14ac:dyDescent="0.25">
      <c r="A78" s="54">
        <v>505</v>
      </c>
      <c r="B78" s="27" t="s">
        <v>42</v>
      </c>
      <c r="C78" s="33" t="s">
        <v>188</v>
      </c>
      <c r="D78" s="29">
        <v>10.6</v>
      </c>
      <c r="E78" s="29">
        <v>10.7</v>
      </c>
      <c r="F78" s="29">
        <v>7.2</v>
      </c>
      <c r="G78" s="30">
        <f t="shared" si="4"/>
        <v>167.5</v>
      </c>
    </row>
    <row r="79" spans="1:9" ht="50.25" customHeight="1" x14ac:dyDescent="0.25">
      <c r="A79" s="32" t="s">
        <v>44</v>
      </c>
      <c r="B79" s="54" t="s">
        <v>45</v>
      </c>
      <c r="C79" s="33">
        <v>200</v>
      </c>
      <c r="D79" s="29">
        <v>11.3</v>
      </c>
      <c r="E79" s="29">
        <v>9.1</v>
      </c>
      <c r="F79" s="29">
        <v>50.3</v>
      </c>
      <c r="G79" s="30">
        <f t="shared" si="4"/>
        <v>328.29999999999995</v>
      </c>
    </row>
    <row r="80" spans="1:9" ht="55.5" customHeight="1" x14ac:dyDescent="0.25">
      <c r="A80" s="54" t="s">
        <v>86</v>
      </c>
      <c r="B80" s="36" t="s">
        <v>87</v>
      </c>
      <c r="C80" s="33" t="s">
        <v>53</v>
      </c>
      <c r="D80" s="29">
        <v>0.4</v>
      </c>
      <c r="E80" s="29">
        <v>0</v>
      </c>
      <c r="F80" s="101">
        <v>21.2</v>
      </c>
      <c r="G80" s="30">
        <f t="shared" si="4"/>
        <v>86.399999999999991</v>
      </c>
    </row>
    <row r="81" spans="1:7" ht="38.25" customHeight="1" x14ac:dyDescent="0.25">
      <c r="A81" s="40" t="s">
        <v>31</v>
      </c>
      <c r="B81" s="36" t="s">
        <v>32</v>
      </c>
      <c r="C81" s="33">
        <v>50</v>
      </c>
      <c r="D81" s="29">
        <v>3.1</v>
      </c>
      <c r="E81" s="29">
        <v>0.8</v>
      </c>
      <c r="F81" s="29">
        <v>20.8</v>
      </c>
      <c r="G81" s="30">
        <f t="shared" si="4"/>
        <v>102.80000000000001</v>
      </c>
    </row>
    <row r="82" spans="1:7" ht="38.25" customHeight="1" x14ac:dyDescent="0.25">
      <c r="A82" s="54" t="s">
        <v>31</v>
      </c>
      <c r="B82" s="36" t="s">
        <v>48</v>
      </c>
      <c r="C82" s="33">
        <v>48</v>
      </c>
      <c r="D82" s="29">
        <v>3.02</v>
      </c>
      <c r="E82" s="29">
        <v>0.82</v>
      </c>
      <c r="F82" s="29">
        <v>19.920000000000002</v>
      </c>
      <c r="G82" s="30">
        <f t="shared" si="4"/>
        <v>99.140000000000015</v>
      </c>
    </row>
    <row r="83" spans="1:7" ht="38.25" customHeight="1" x14ac:dyDescent="0.25">
      <c r="A83" s="64"/>
      <c r="B83" s="50" t="s">
        <v>35</v>
      </c>
      <c r="C83" s="51">
        <v>993</v>
      </c>
      <c r="D83" s="64">
        <f>SUM(D76:D82)</f>
        <v>37.020000000000003</v>
      </c>
      <c r="E83" s="51">
        <f>SUM(E76:E82)</f>
        <v>34.819999999999993</v>
      </c>
      <c r="F83" s="51">
        <f>SUM(F76:F82)</f>
        <v>152.92000000000002</v>
      </c>
      <c r="G83" s="82">
        <f>SUM(G76:G82)</f>
        <v>1073.1400000000001</v>
      </c>
    </row>
    <row r="84" spans="1:7" ht="38.25" customHeight="1" x14ac:dyDescent="0.25">
      <c r="A84" s="67"/>
      <c r="B84" s="60" t="s">
        <v>126</v>
      </c>
      <c r="C84" s="44" t="s">
        <v>55</v>
      </c>
      <c r="D84" s="44">
        <f>D74+D57</f>
        <v>48.4</v>
      </c>
      <c r="E84" s="44">
        <f>E74+E57</f>
        <v>41.82</v>
      </c>
      <c r="F84" s="44">
        <f>F74+F57</f>
        <v>199.94</v>
      </c>
      <c r="G84" s="44">
        <f>G74+G57</f>
        <v>1369.74</v>
      </c>
    </row>
    <row r="85" spans="1:7" ht="39" customHeight="1" x14ac:dyDescent="0.25">
      <c r="A85" s="70"/>
      <c r="B85" s="65" t="s">
        <v>127</v>
      </c>
      <c r="C85" s="71" t="s">
        <v>55</v>
      </c>
      <c r="D85" s="64">
        <f>D83+D65</f>
        <v>56.22</v>
      </c>
      <c r="E85" s="64">
        <f>E83+E65</f>
        <v>49.419999999999987</v>
      </c>
      <c r="F85" s="64">
        <f>F83+F65</f>
        <v>232.02000000000004</v>
      </c>
      <c r="G85" s="64">
        <f>G83+G65</f>
        <v>1597.7400000000002</v>
      </c>
    </row>
  </sheetData>
  <mergeCells count="8">
    <mergeCell ref="A47:A49"/>
    <mergeCell ref="C47:C49"/>
    <mergeCell ref="D47:F48"/>
    <mergeCell ref="A1:D2"/>
    <mergeCell ref="A3:A5"/>
    <mergeCell ref="C3:C5"/>
    <mergeCell ref="D3:F4"/>
    <mergeCell ref="A45:D46"/>
  </mergeCells>
  <pageMargins left="0.82677161693572998" right="0.15748031437397" top="0.35433068871498102" bottom="0.74803149700164795" header="0.70866137742996205" footer="0.51181101799011197"/>
  <pageSetup paperSize="9" scale="42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85"/>
  <sheetViews>
    <sheetView workbookViewId="0"/>
  </sheetViews>
  <sheetFormatPr defaultColWidth="9" defaultRowHeight="18" x14ac:dyDescent="0.25"/>
  <cols>
    <col min="1" max="1" width="15.7109375" style="13" customWidth="1"/>
    <col min="2" max="2" width="75.28515625" style="13" customWidth="1"/>
    <col min="3" max="3" width="18.42578125" style="13" customWidth="1"/>
    <col min="4" max="5" width="17.28515625" style="13" customWidth="1"/>
    <col min="6" max="6" width="17.42578125" style="13" customWidth="1"/>
    <col min="7" max="7" width="24.5703125" style="13" customWidth="1"/>
    <col min="8" max="8" width="13.42578125" style="13" customWidth="1"/>
    <col min="9" max="10" width="13.5703125" style="13" customWidth="1"/>
    <col min="11" max="11" width="13.42578125" style="13" customWidth="1"/>
    <col min="12" max="12" width="13.140625" style="13" customWidth="1"/>
    <col min="13" max="13" width="13.5703125" style="13" customWidth="1"/>
    <col min="14" max="14" width="13.42578125" style="13" customWidth="1"/>
    <col min="15" max="15" width="13.85546875" style="13" customWidth="1"/>
    <col min="16" max="16" width="9" style="13" customWidth="1"/>
    <col min="17" max="16384" width="9" style="13"/>
  </cols>
  <sheetData>
    <row r="1" spans="1:15" ht="30" customHeight="1" x14ac:dyDescent="0.25">
      <c r="A1" s="232" t="s">
        <v>189</v>
      </c>
      <c r="B1" s="233"/>
      <c r="C1" s="233"/>
      <c r="D1" s="233"/>
    </row>
    <row r="2" spans="1:15" ht="30" customHeight="1" x14ac:dyDescent="0.25">
      <c r="A2" s="234"/>
      <c r="B2" s="234"/>
      <c r="C2" s="234"/>
      <c r="D2" s="232"/>
    </row>
    <row r="3" spans="1:15" ht="40.5" x14ac:dyDescent="0.25">
      <c r="A3" s="210" t="s">
        <v>17</v>
      </c>
      <c r="B3" s="73" t="s">
        <v>16</v>
      </c>
      <c r="C3" s="210" t="s">
        <v>17</v>
      </c>
      <c r="D3" s="210" t="s">
        <v>18</v>
      </c>
      <c r="E3" s="213"/>
      <c r="F3" s="214"/>
      <c r="G3" s="29" t="s">
        <v>19</v>
      </c>
      <c r="H3" s="17"/>
      <c r="I3" s="18"/>
      <c r="J3" s="18"/>
      <c r="K3" s="18"/>
      <c r="L3" s="17"/>
      <c r="M3" s="18"/>
      <c r="N3" s="18"/>
      <c r="O3" s="18"/>
    </row>
    <row r="4" spans="1:15" ht="20.25" x14ac:dyDescent="0.25">
      <c r="A4" s="211"/>
      <c r="B4" s="74" t="s">
        <v>21</v>
      </c>
      <c r="C4" s="211"/>
      <c r="D4" s="215"/>
      <c r="E4" s="216"/>
      <c r="F4" s="217"/>
      <c r="G4" s="53" t="s">
        <v>22</v>
      </c>
      <c r="H4" s="18"/>
      <c r="I4" s="18"/>
      <c r="J4" s="18"/>
      <c r="K4" s="18"/>
      <c r="L4" s="18"/>
      <c r="M4" s="18"/>
      <c r="N4" s="18"/>
      <c r="O4" s="18"/>
    </row>
    <row r="5" spans="1:15" ht="20.25" x14ac:dyDescent="0.25">
      <c r="A5" s="212"/>
      <c r="B5" s="97"/>
      <c r="C5" s="212"/>
      <c r="D5" s="41" t="s">
        <v>23</v>
      </c>
      <c r="E5" s="41" t="s">
        <v>24</v>
      </c>
      <c r="F5" s="41" t="s">
        <v>25</v>
      </c>
      <c r="G5" s="99"/>
      <c r="H5" s="25"/>
      <c r="I5" s="25"/>
      <c r="J5" s="25"/>
      <c r="K5" s="25"/>
      <c r="L5" s="25"/>
      <c r="M5" s="25"/>
      <c r="N5" s="25"/>
      <c r="O5" s="25"/>
    </row>
    <row r="6" spans="1:15" ht="38.25" customHeight="1" x14ac:dyDescent="0.25">
      <c r="A6" s="29"/>
      <c r="B6" s="26" t="s">
        <v>26</v>
      </c>
      <c r="C6" s="29"/>
      <c r="D6" s="29"/>
      <c r="E6" s="29"/>
      <c r="F6" s="29"/>
      <c r="G6" s="29"/>
      <c r="H6" s="25"/>
      <c r="I6" s="25"/>
      <c r="J6" s="25"/>
      <c r="K6" s="25"/>
      <c r="L6" s="25"/>
      <c r="M6" s="25"/>
      <c r="N6" s="25"/>
      <c r="O6" s="25"/>
    </row>
    <row r="7" spans="1:15" ht="36.75" customHeight="1" x14ac:dyDescent="0.25">
      <c r="A7" s="163">
        <v>302</v>
      </c>
      <c r="B7" s="164" t="s">
        <v>129</v>
      </c>
      <c r="C7" s="165" t="s">
        <v>190</v>
      </c>
      <c r="D7" s="29">
        <v>11.1</v>
      </c>
      <c r="E7" s="29">
        <v>17.399999999999999</v>
      </c>
      <c r="F7" s="29">
        <v>20.3</v>
      </c>
      <c r="G7" s="39">
        <f>D7*4+E7*9+F7*4</f>
        <v>282.2</v>
      </c>
      <c r="H7" s="25"/>
      <c r="I7" s="25"/>
      <c r="J7" s="25"/>
      <c r="K7" s="31"/>
      <c r="L7" s="25"/>
      <c r="M7" s="25"/>
      <c r="N7" s="25"/>
      <c r="O7" s="25"/>
    </row>
    <row r="8" spans="1:15" ht="42" customHeight="1" x14ac:dyDescent="0.25">
      <c r="A8" s="32">
        <v>686</v>
      </c>
      <c r="B8" s="27" t="s">
        <v>30</v>
      </c>
      <c r="C8" s="33">
        <v>200</v>
      </c>
      <c r="D8" s="34">
        <v>0</v>
      </c>
      <c r="E8" s="34">
        <v>0</v>
      </c>
      <c r="F8" s="34">
        <v>9.1</v>
      </c>
      <c r="G8" s="30">
        <f>D8*4+E8*9+F8*4</f>
        <v>36.4</v>
      </c>
      <c r="H8" s="25"/>
      <c r="I8" s="25"/>
      <c r="J8" s="25"/>
      <c r="K8" s="25"/>
      <c r="L8" s="25"/>
      <c r="M8" s="25"/>
      <c r="N8" s="25"/>
      <c r="O8" s="25"/>
    </row>
    <row r="9" spans="1:15" ht="46.5" customHeight="1" x14ac:dyDescent="0.25">
      <c r="A9" s="175" t="s">
        <v>191</v>
      </c>
      <c r="B9" s="32" t="s">
        <v>192</v>
      </c>
      <c r="C9" s="48">
        <v>100</v>
      </c>
      <c r="D9" s="29">
        <v>7.2</v>
      </c>
      <c r="E9" s="29">
        <v>6.8</v>
      </c>
      <c r="F9" s="29">
        <v>71</v>
      </c>
      <c r="G9" s="30">
        <f>D9*4+E9*9+F9*4</f>
        <v>374</v>
      </c>
      <c r="H9" s="25"/>
      <c r="I9" s="25"/>
      <c r="J9" s="25"/>
      <c r="K9" s="25"/>
      <c r="L9" s="25"/>
      <c r="M9" s="25"/>
      <c r="N9" s="25"/>
      <c r="O9" s="25"/>
    </row>
    <row r="10" spans="1:15" ht="46.5" customHeight="1" x14ac:dyDescent="0.25">
      <c r="A10" s="54" t="s">
        <v>31</v>
      </c>
      <c r="B10" s="36" t="s">
        <v>32</v>
      </c>
      <c r="C10" s="33">
        <v>40</v>
      </c>
      <c r="D10" s="34">
        <v>2.6</v>
      </c>
      <c r="E10" s="34">
        <v>0.6</v>
      </c>
      <c r="F10" s="34">
        <v>16.600000000000001</v>
      </c>
      <c r="G10" s="39">
        <f>(D10+F10)*4+E10*9</f>
        <v>82.200000000000017</v>
      </c>
      <c r="H10" s="25"/>
      <c r="I10" s="25"/>
      <c r="J10" s="25"/>
      <c r="K10" s="25"/>
      <c r="L10" s="25"/>
      <c r="M10" s="25"/>
      <c r="N10" s="25"/>
      <c r="O10" s="25"/>
    </row>
    <row r="11" spans="1:15" ht="15.75" customHeight="1" x14ac:dyDescent="0.25">
      <c r="A11" s="76"/>
      <c r="B11" s="76"/>
      <c r="C11" s="57"/>
      <c r="D11" s="61"/>
      <c r="E11" s="61"/>
      <c r="F11" s="61"/>
      <c r="G11" s="158"/>
      <c r="H11" s="25"/>
      <c r="I11" s="25"/>
      <c r="J11" s="25"/>
      <c r="K11" s="25"/>
      <c r="L11" s="25"/>
      <c r="M11" s="25"/>
      <c r="N11" s="25"/>
      <c r="O11" s="25"/>
    </row>
    <row r="12" spans="1:15" ht="5.25" customHeight="1" x14ac:dyDescent="0.25">
      <c r="A12" s="36"/>
      <c r="B12" s="36"/>
      <c r="C12" s="37"/>
      <c r="D12" s="38"/>
      <c r="E12" s="38"/>
      <c r="F12" s="38"/>
      <c r="G12" s="39"/>
      <c r="H12" s="25"/>
      <c r="I12" s="25"/>
      <c r="J12" s="25"/>
      <c r="K12" s="25"/>
      <c r="L12" s="25"/>
      <c r="M12" s="25"/>
      <c r="N12" s="25"/>
      <c r="O12" s="25"/>
    </row>
    <row r="13" spans="1:15" ht="38.25" customHeight="1" x14ac:dyDescent="0.25">
      <c r="A13" s="78"/>
      <c r="B13" s="89" t="s">
        <v>35</v>
      </c>
      <c r="C13" s="68">
        <v>550</v>
      </c>
      <c r="D13" s="68">
        <f>SUM(D7:D12)</f>
        <v>20.900000000000002</v>
      </c>
      <c r="E13" s="68">
        <f>SUM(E7:E12)</f>
        <v>24.8</v>
      </c>
      <c r="F13" s="68">
        <f>SUM(F7:F12)</f>
        <v>117</v>
      </c>
      <c r="G13" s="69">
        <f>SUM(G7:G12)</f>
        <v>774.8</v>
      </c>
      <c r="H13" s="25"/>
      <c r="I13" s="25"/>
      <c r="J13" s="25"/>
      <c r="K13" s="25"/>
      <c r="L13" s="25"/>
      <c r="M13" s="25"/>
      <c r="N13" s="25"/>
      <c r="O13" s="25"/>
    </row>
    <row r="14" spans="1:15" ht="38.25" customHeight="1" x14ac:dyDescent="0.25">
      <c r="A14" s="85"/>
      <c r="B14" s="85" t="s">
        <v>77</v>
      </c>
      <c r="C14" s="46"/>
      <c r="D14" s="46"/>
      <c r="E14" s="46"/>
      <c r="F14" s="46"/>
      <c r="G14" s="159"/>
      <c r="H14" s="25"/>
      <c r="I14" s="25"/>
      <c r="J14" s="25"/>
      <c r="K14" s="25"/>
      <c r="L14" s="25"/>
      <c r="M14" s="25"/>
      <c r="N14" s="25"/>
      <c r="O14" s="25"/>
    </row>
    <row r="15" spans="1:15" ht="40.5" customHeight="1" x14ac:dyDescent="0.25">
      <c r="A15" s="163">
        <v>302</v>
      </c>
      <c r="B15" s="164" t="s">
        <v>129</v>
      </c>
      <c r="C15" s="165" t="s">
        <v>108</v>
      </c>
      <c r="D15" s="29">
        <v>13.44</v>
      </c>
      <c r="E15" s="29">
        <v>21.09</v>
      </c>
      <c r="F15" s="29">
        <v>37.299999999999997</v>
      </c>
      <c r="G15" s="39">
        <f>D15*4+E15*9+F15*4</f>
        <v>392.77</v>
      </c>
      <c r="H15" s="25"/>
      <c r="I15" s="25"/>
      <c r="J15" s="25"/>
      <c r="K15" s="25"/>
      <c r="L15" s="25"/>
      <c r="M15" s="25"/>
      <c r="N15" s="25"/>
      <c r="O15" s="25"/>
    </row>
    <row r="16" spans="1:15" ht="38.25" customHeight="1" x14ac:dyDescent="0.25">
      <c r="A16" s="32">
        <v>686</v>
      </c>
      <c r="B16" s="27" t="s">
        <v>30</v>
      </c>
      <c r="C16" s="33">
        <v>200</v>
      </c>
      <c r="D16" s="34">
        <v>0</v>
      </c>
      <c r="E16" s="34">
        <v>0</v>
      </c>
      <c r="F16" s="34">
        <v>9.1</v>
      </c>
      <c r="G16" s="30">
        <f>D16*4+E16*9+F16*4</f>
        <v>36.4</v>
      </c>
      <c r="H16" s="25"/>
      <c r="I16" s="25"/>
      <c r="J16" s="25"/>
      <c r="K16" s="25"/>
      <c r="L16" s="25"/>
      <c r="M16" s="25"/>
      <c r="N16" s="25"/>
      <c r="O16" s="25"/>
    </row>
    <row r="17" spans="1:15" ht="51" customHeight="1" x14ac:dyDescent="0.25">
      <c r="A17" s="175" t="s">
        <v>191</v>
      </c>
      <c r="B17" s="32" t="s">
        <v>192</v>
      </c>
      <c r="C17" s="48">
        <v>100</v>
      </c>
      <c r="D17" s="29">
        <v>7.2</v>
      </c>
      <c r="E17" s="29">
        <v>6.8</v>
      </c>
      <c r="F17" s="29">
        <v>71</v>
      </c>
      <c r="G17" s="30">
        <f>D17*4+E17*9+F17*4</f>
        <v>374</v>
      </c>
      <c r="H17" s="25"/>
      <c r="I17" s="25"/>
      <c r="J17" s="25"/>
      <c r="K17" s="25"/>
      <c r="L17" s="25"/>
      <c r="M17" s="25"/>
      <c r="N17" s="25"/>
      <c r="O17" s="25"/>
    </row>
    <row r="18" spans="1:15" ht="36.75" customHeight="1" x14ac:dyDescent="0.25">
      <c r="A18" s="54" t="s">
        <v>31</v>
      </c>
      <c r="B18" s="36" t="s">
        <v>32</v>
      </c>
      <c r="C18" s="33">
        <v>40</v>
      </c>
      <c r="D18" s="34">
        <v>2.6</v>
      </c>
      <c r="E18" s="34">
        <v>0.6</v>
      </c>
      <c r="F18" s="34">
        <v>16.600000000000001</v>
      </c>
      <c r="G18" s="39">
        <f>(D18+F18)*4+E18*9</f>
        <v>82.200000000000017</v>
      </c>
      <c r="H18" s="25"/>
      <c r="I18" s="25"/>
      <c r="J18" s="25"/>
      <c r="K18" s="25"/>
      <c r="L18" s="25"/>
      <c r="M18" s="25"/>
      <c r="N18" s="25"/>
      <c r="O18" s="25"/>
    </row>
    <row r="19" spans="1:15" ht="15" customHeight="1" x14ac:dyDescent="0.25">
      <c r="A19" s="36"/>
      <c r="B19" s="76"/>
      <c r="C19" s="33"/>
      <c r="D19" s="34"/>
      <c r="E19" s="34"/>
      <c r="F19" s="34"/>
      <c r="G19" s="39"/>
      <c r="H19" s="25"/>
      <c r="I19" s="25"/>
      <c r="J19" s="25"/>
      <c r="K19" s="25"/>
      <c r="L19" s="25"/>
      <c r="M19" s="25"/>
      <c r="N19" s="25"/>
      <c r="O19" s="25"/>
    </row>
    <row r="20" spans="1:15" ht="5.25" customHeight="1" x14ac:dyDescent="0.25">
      <c r="A20" s="36"/>
      <c r="B20" s="36"/>
      <c r="C20" s="37"/>
      <c r="D20" s="38"/>
      <c r="E20" s="38"/>
      <c r="F20" s="38"/>
      <c r="G20" s="39"/>
      <c r="H20" s="25"/>
      <c r="I20" s="25"/>
      <c r="J20" s="25"/>
      <c r="K20" s="25"/>
      <c r="L20" s="25"/>
      <c r="M20" s="25"/>
      <c r="N20" s="25"/>
      <c r="O20" s="25"/>
    </row>
    <row r="21" spans="1:15" ht="38.25" customHeight="1" x14ac:dyDescent="0.25">
      <c r="A21" s="64"/>
      <c r="B21" s="91" t="s">
        <v>35</v>
      </c>
      <c r="C21" s="93">
        <v>605</v>
      </c>
      <c r="D21" s="93">
        <f>SUM(D15:D20)</f>
        <v>23.240000000000002</v>
      </c>
      <c r="E21" s="93">
        <f>SUM(E15:E20)</f>
        <v>28.490000000000002</v>
      </c>
      <c r="F21" s="93">
        <f>SUM(F15:F20)</f>
        <v>134</v>
      </c>
      <c r="G21" s="160">
        <f>SUM(G15:G20)</f>
        <v>885.37</v>
      </c>
      <c r="H21" s="25"/>
      <c r="I21" s="25"/>
      <c r="J21" s="25"/>
      <c r="K21" s="25"/>
      <c r="L21" s="25"/>
      <c r="M21" s="25"/>
      <c r="N21" s="25"/>
      <c r="O21" s="25"/>
    </row>
    <row r="22" spans="1:15" ht="38.25" customHeight="1" x14ac:dyDescent="0.25">
      <c r="A22" s="53"/>
      <c r="B22" s="26" t="s">
        <v>39</v>
      </c>
      <c r="C22" s="53"/>
      <c r="D22" s="53"/>
      <c r="E22" s="53"/>
      <c r="F22" s="53"/>
      <c r="G22" s="53"/>
      <c r="H22" s="25"/>
      <c r="I22" s="25"/>
      <c r="J22" s="25"/>
      <c r="K22" s="25"/>
      <c r="L22" s="25"/>
      <c r="M22" s="25"/>
      <c r="N22" s="25"/>
      <c r="O22" s="25"/>
    </row>
    <row r="23" spans="1:15" ht="43.5" customHeight="1" x14ac:dyDescent="0.25">
      <c r="A23" s="36">
        <v>133</v>
      </c>
      <c r="B23" s="27" t="s">
        <v>116</v>
      </c>
      <c r="C23" s="33" t="s">
        <v>164</v>
      </c>
      <c r="D23" s="29">
        <v>6.1</v>
      </c>
      <c r="E23" s="29">
        <v>6</v>
      </c>
      <c r="F23" s="29">
        <v>10.8</v>
      </c>
      <c r="G23" s="30">
        <f t="shared" ref="G23:G29" si="0">D23*4+E23*9+F23*4</f>
        <v>121.60000000000001</v>
      </c>
      <c r="H23" s="161"/>
      <c r="I23" s="25"/>
      <c r="J23" s="25"/>
      <c r="K23" s="25"/>
      <c r="L23" s="25"/>
      <c r="M23" s="25"/>
      <c r="N23" s="25"/>
      <c r="O23" s="25"/>
    </row>
    <row r="24" spans="1:15" ht="36.75" customHeight="1" x14ac:dyDescent="0.25">
      <c r="A24" s="155" t="s">
        <v>134</v>
      </c>
      <c r="B24" s="27" t="s">
        <v>135</v>
      </c>
      <c r="C24" s="28">
        <v>100</v>
      </c>
      <c r="D24" s="29">
        <v>8.8000000000000007</v>
      </c>
      <c r="E24" s="29">
        <v>20</v>
      </c>
      <c r="F24" s="29">
        <v>20</v>
      </c>
      <c r="G24" s="39">
        <f t="shared" si="0"/>
        <v>295.2</v>
      </c>
      <c r="H24" s="25"/>
      <c r="I24" s="25"/>
      <c r="J24" s="25"/>
      <c r="K24" s="25"/>
      <c r="L24" s="25"/>
      <c r="M24" s="25"/>
      <c r="N24" s="25"/>
      <c r="O24" s="25"/>
    </row>
    <row r="25" spans="1:15" ht="38.25" customHeight="1" x14ac:dyDescent="0.25">
      <c r="A25" s="163">
        <v>534</v>
      </c>
      <c r="B25" s="164" t="s">
        <v>136</v>
      </c>
      <c r="C25" s="28">
        <v>180</v>
      </c>
      <c r="D25" s="29">
        <v>2.9</v>
      </c>
      <c r="E25" s="29">
        <v>4.2</v>
      </c>
      <c r="F25" s="29">
        <v>21.8</v>
      </c>
      <c r="G25" s="171">
        <f t="shared" si="0"/>
        <v>136.60000000000002</v>
      </c>
      <c r="H25" s="25"/>
      <c r="I25" s="25"/>
      <c r="J25" s="25"/>
      <c r="K25" s="25"/>
      <c r="L25" s="25"/>
      <c r="M25" s="25"/>
      <c r="N25" s="25"/>
      <c r="O25" s="25"/>
    </row>
    <row r="26" spans="1:15" ht="43.5" customHeight="1" x14ac:dyDescent="0.25">
      <c r="A26" s="36">
        <v>700</v>
      </c>
      <c r="B26" s="27" t="s">
        <v>69</v>
      </c>
      <c r="C26" s="33" t="s">
        <v>47</v>
      </c>
      <c r="D26" s="29">
        <v>0.1</v>
      </c>
      <c r="E26" s="29">
        <v>0</v>
      </c>
      <c r="F26" s="29">
        <v>21.2</v>
      </c>
      <c r="G26" s="30">
        <f t="shared" si="0"/>
        <v>85.2</v>
      </c>
      <c r="H26" s="25"/>
      <c r="I26" s="25"/>
      <c r="J26" s="25"/>
      <c r="K26" s="25"/>
      <c r="L26" s="25"/>
      <c r="M26" s="25"/>
      <c r="N26" s="25"/>
      <c r="O26" s="25"/>
    </row>
    <row r="27" spans="1:15" ht="37.5" customHeight="1" x14ac:dyDescent="0.25">
      <c r="A27" s="40" t="s">
        <v>31</v>
      </c>
      <c r="B27" s="36" t="s">
        <v>32</v>
      </c>
      <c r="C27" s="33">
        <v>30</v>
      </c>
      <c r="D27" s="29">
        <v>1.9</v>
      </c>
      <c r="E27" s="29">
        <v>0.5</v>
      </c>
      <c r="F27" s="29">
        <v>12.5</v>
      </c>
      <c r="G27" s="30">
        <f t="shared" si="0"/>
        <v>62.1</v>
      </c>
      <c r="H27" s="25"/>
      <c r="I27" s="25"/>
      <c r="J27" s="25"/>
      <c r="K27" s="25"/>
      <c r="L27" s="25"/>
      <c r="M27" s="25"/>
      <c r="N27" s="25"/>
      <c r="O27" s="25"/>
    </row>
    <row r="28" spans="1:15" ht="38.25" customHeight="1" x14ac:dyDescent="0.25">
      <c r="A28" s="40" t="s">
        <v>31</v>
      </c>
      <c r="B28" s="36" t="s">
        <v>32</v>
      </c>
      <c r="C28" s="33">
        <v>40</v>
      </c>
      <c r="D28" s="34">
        <v>2.6</v>
      </c>
      <c r="E28" s="34">
        <v>0.6</v>
      </c>
      <c r="F28" s="34">
        <v>16.600000000000001</v>
      </c>
      <c r="G28" s="30">
        <f t="shared" si="0"/>
        <v>82.2</v>
      </c>
      <c r="H28" s="25"/>
      <c r="I28" s="25"/>
      <c r="J28" s="25"/>
      <c r="K28" s="25"/>
      <c r="L28" s="25"/>
      <c r="M28" s="25"/>
      <c r="N28" s="25"/>
      <c r="O28" s="25"/>
    </row>
    <row r="29" spans="1:15" ht="38.25" customHeight="1" x14ac:dyDescent="0.25">
      <c r="A29" s="36" t="s">
        <v>31</v>
      </c>
      <c r="B29" s="36" t="s">
        <v>33</v>
      </c>
      <c r="C29" s="37" t="s">
        <v>34</v>
      </c>
      <c r="D29" s="38">
        <v>0.4</v>
      </c>
      <c r="E29" s="38">
        <v>0.4</v>
      </c>
      <c r="F29" s="38">
        <v>9.8000000000000007</v>
      </c>
      <c r="G29" s="39">
        <f t="shared" si="0"/>
        <v>44.400000000000006</v>
      </c>
      <c r="H29" s="25"/>
      <c r="I29" s="25"/>
      <c r="J29" s="25"/>
      <c r="K29" s="25"/>
      <c r="L29" s="25"/>
      <c r="M29" s="25"/>
      <c r="N29" s="25"/>
      <c r="O29" s="25"/>
    </row>
    <row r="30" spans="1:15" ht="38.25" customHeight="1" x14ac:dyDescent="0.25">
      <c r="A30" s="59"/>
      <c r="B30" s="153" t="s">
        <v>35</v>
      </c>
      <c r="C30" s="68">
        <v>865</v>
      </c>
      <c r="D30" s="78">
        <f>SUM(D23:D29)</f>
        <v>22.8</v>
      </c>
      <c r="E30" s="44">
        <f>SUM(E23:E29)</f>
        <v>31.7</v>
      </c>
      <c r="F30" s="44">
        <f>SUM(F23:F29)</f>
        <v>112.7</v>
      </c>
      <c r="G30" s="45">
        <f>SUM(G23:G29)</f>
        <v>827.30000000000018</v>
      </c>
      <c r="H30" s="25"/>
      <c r="I30" s="25"/>
      <c r="J30" s="25"/>
      <c r="K30" s="25"/>
      <c r="L30" s="25"/>
      <c r="M30" s="25"/>
      <c r="N30" s="25"/>
      <c r="O30" s="25"/>
    </row>
    <row r="31" spans="1:15" ht="38.25" customHeight="1" x14ac:dyDescent="0.25">
      <c r="A31" s="34"/>
      <c r="B31" s="85" t="s">
        <v>49</v>
      </c>
      <c r="C31" s="29"/>
      <c r="D31" s="29"/>
      <c r="E31" s="29"/>
      <c r="F31" s="29"/>
      <c r="G31" s="30"/>
      <c r="H31" s="25"/>
      <c r="I31" s="25"/>
      <c r="J31" s="25"/>
      <c r="K31" s="25"/>
      <c r="L31" s="25"/>
      <c r="M31" s="25"/>
      <c r="N31" s="25"/>
      <c r="O31" s="25"/>
    </row>
    <row r="32" spans="1:15" ht="49.5" customHeight="1" x14ac:dyDescent="0.25">
      <c r="A32" s="36">
        <v>133</v>
      </c>
      <c r="B32" s="27" t="s">
        <v>116</v>
      </c>
      <c r="C32" s="33" t="s">
        <v>193</v>
      </c>
      <c r="D32" s="34">
        <v>6.9</v>
      </c>
      <c r="E32" s="34">
        <v>6.4</v>
      </c>
      <c r="F32" s="34">
        <v>11.6</v>
      </c>
      <c r="G32" s="39">
        <f t="shared" ref="G32:G38" si="1">D32*4+E32*9+F32*4</f>
        <v>131.6</v>
      </c>
      <c r="H32" s="25"/>
      <c r="I32" s="25"/>
      <c r="J32" s="25"/>
      <c r="K32" s="25"/>
      <c r="L32" s="25"/>
      <c r="M32" s="25"/>
      <c r="N32" s="25"/>
      <c r="O32" s="25"/>
    </row>
    <row r="33" spans="1:15" ht="41.25" customHeight="1" x14ac:dyDescent="0.25">
      <c r="A33" s="155" t="s">
        <v>134</v>
      </c>
      <c r="B33" s="27" t="s">
        <v>135</v>
      </c>
      <c r="C33" s="28">
        <v>100</v>
      </c>
      <c r="D33" s="29">
        <v>8.8000000000000007</v>
      </c>
      <c r="E33" s="29">
        <v>20</v>
      </c>
      <c r="F33" s="29">
        <v>20</v>
      </c>
      <c r="G33" s="39">
        <f t="shared" si="1"/>
        <v>295.2</v>
      </c>
      <c r="H33" s="25"/>
      <c r="I33" s="25"/>
      <c r="J33" s="25"/>
      <c r="K33" s="25"/>
      <c r="L33" s="25"/>
      <c r="M33" s="25"/>
      <c r="N33" s="25"/>
      <c r="O33" s="25"/>
    </row>
    <row r="34" spans="1:15" ht="38.25" customHeight="1" x14ac:dyDescent="0.25">
      <c r="A34" s="163">
        <v>534</v>
      </c>
      <c r="B34" s="164" t="s">
        <v>136</v>
      </c>
      <c r="C34" s="28">
        <v>180</v>
      </c>
      <c r="D34" s="29">
        <v>2.9</v>
      </c>
      <c r="E34" s="29">
        <v>4.2</v>
      </c>
      <c r="F34" s="29">
        <v>21.8</v>
      </c>
      <c r="G34" s="171">
        <f t="shared" si="1"/>
        <v>136.60000000000002</v>
      </c>
      <c r="H34" s="25"/>
      <c r="I34" s="25"/>
      <c r="J34" s="25"/>
      <c r="K34" s="25"/>
      <c r="L34" s="25"/>
      <c r="M34" s="25"/>
      <c r="N34" s="25"/>
      <c r="O34" s="25"/>
    </row>
    <row r="35" spans="1:15" ht="38.25" customHeight="1" x14ac:dyDescent="0.25">
      <c r="A35" s="36">
        <v>700</v>
      </c>
      <c r="B35" s="27" t="s">
        <v>69</v>
      </c>
      <c r="C35" s="33" t="s">
        <v>47</v>
      </c>
      <c r="D35" s="29">
        <v>0.1</v>
      </c>
      <c r="E35" s="29">
        <v>0</v>
      </c>
      <c r="F35" s="29">
        <v>21.2</v>
      </c>
      <c r="G35" s="30">
        <f t="shared" si="1"/>
        <v>85.2</v>
      </c>
      <c r="H35" s="25"/>
      <c r="I35" s="25"/>
      <c r="J35" s="25"/>
      <c r="K35" s="25"/>
      <c r="L35" s="25"/>
      <c r="M35" s="25"/>
      <c r="N35" s="25"/>
      <c r="O35" s="25"/>
    </row>
    <row r="36" spans="1:15" ht="43.5" customHeight="1" x14ac:dyDescent="0.25">
      <c r="A36" s="40" t="s">
        <v>31</v>
      </c>
      <c r="B36" s="36" t="s">
        <v>32</v>
      </c>
      <c r="C36" s="33">
        <v>30</v>
      </c>
      <c r="D36" s="29">
        <v>1.9</v>
      </c>
      <c r="E36" s="29">
        <v>0.5</v>
      </c>
      <c r="F36" s="29">
        <v>12.5</v>
      </c>
      <c r="G36" s="30">
        <f t="shared" si="1"/>
        <v>62.1</v>
      </c>
      <c r="H36" s="25"/>
      <c r="I36" s="25"/>
      <c r="J36" s="25"/>
      <c r="K36" s="25"/>
      <c r="L36" s="25"/>
      <c r="M36" s="25"/>
      <c r="N36" s="25"/>
      <c r="O36" s="25"/>
    </row>
    <row r="37" spans="1:15" ht="38.25" customHeight="1" x14ac:dyDescent="0.25">
      <c r="A37" s="40" t="s">
        <v>31</v>
      </c>
      <c r="B37" s="36" t="s">
        <v>32</v>
      </c>
      <c r="C37" s="33">
        <v>40</v>
      </c>
      <c r="D37" s="34">
        <v>2.6</v>
      </c>
      <c r="E37" s="34">
        <v>0.6</v>
      </c>
      <c r="F37" s="34">
        <v>16.600000000000001</v>
      </c>
      <c r="G37" s="30">
        <f t="shared" si="1"/>
        <v>82.2</v>
      </c>
      <c r="H37" s="25"/>
      <c r="I37" s="25"/>
      <c r="J37" s="25"/>
      <c r="K37" s="25"/>
      <c r="L37" s="25"/>
      <c r="M37" s="25"/>
      <c r="N37" s="25"/>
      <c r="O37" s="25"/>
    </row>
    <row r="38" spans="1:15" ht="38.25" customHeight="1" x14ac:dyDescent="0.25">
      <c r="A38" s="36" t="s">
        <v>31</v>
      </c>
      <c r="B38" s="36" t="s">
        <v>33</v>
      </c>
      <c r="C38" s="37" t="s">
        <v>34</v>
      </c>
      <c r="D38" s="38">
        <v>0.4</v>
      </c>
      <c r="E38" s="38">
        <v>0.4</v>
      </c>
      <c r="F38" s="38">
        <v>9.8000000000000007</v>
      </c>
      <c r="G38" s="39">
        <f t="shared" si="1"/>
        <v>44.400000000000006</v>
      </c>
      <c r="H38" s="25"/>
      <c r="I38" s="25"/>
      <c r="J38" s="25"/>
      <c r="K38" s="25"/>
      <c r="L38" s="25"/>
      <c r="M38" s="25"/>
      <c r="N38" s="25"/>
      <c r="O38" s="25"/>
    </row>
    <row r="39" spans="1:15" ht="38.25" customHeight="1" x14ac:dyDescent="0.25">
      <c r="A39" s="64"/>
      <c r="B39" s="50" t="s">
        <v>35</v>
      </c>
      <c r="C39" s="51">
        <v>915</v>
      </c>
      <c r="D39" s="64">
        <f>SUM(D32:D38)</f>
        <v>23.6</v>
      </c>
      <c r="E39" s="51">
        <f>SUM(E32:E38)</f>
        <v>32.1</v>
      </c>
      <c r="F39" s="51">
        <f>SUM(F32:F38)</f>
        <v>113.50000000000001</v>
      </c>
      <c r="G39" s="82">
        <f>SUM(G32:G38)</f>
        <v>837.30000000000007</v>
      </c>
      <c r="H39" s="25"/>
      <c r="I39" s="25"/>
      <c r="J39" s="25"/>
      <c r="K39" s="25"/>
      <c r="L39" s="25"/>
      <c r="M39" s="25"/>
      <c r="N39" s="25"/>
      <c r="O39" s="25"/>
    </row>
    <row r="40" spans="1:15" ht="38.25" customHeight="1" x14ac:dyDescent="0.25">
      <c r="A40" s="67"/>
      <c r="B40" s="60" t="s">
        <v>126</v>
      </c>
      <c r="C40" s="44" t="s">
        <v>55</v>
      </c>
      <c r="D40" s="44">
        <f>D30+D13</f>
        <v>43.7</v>
      </c>
      <c r="E40" s="44">
        <f>E30+E13</f>
        <v>56.5</v>
      </c>
      <c r="F40" s="44">
        <f>F30+F13</f>
        <v>229.7</v>
      </c>
      <c r="G40" s="44">
        <f>G30+G13</f>
        <v>1602.1000000000001</v>
      </c>
      <c r="H40" s="25"/>
      <c r="I40" s="25"/>
      <c r="J40" s="25"/>
      <c r="K40" s="25"/>
      <c r="L40" s="25"/>
      <c r="M40" s="25"/>
      <c r="N40" s="25"/>
      <c r="O40" s="25"/>
    </row>
    <row r="41" spans="1:15" ht="38.25" customHeight="1" x14ac:dyDescent="0.25">
      <c r="A41" s="70"/>
      <c r="B41" s="65" t="s">
        <v>127</v>
      </c>
      <c r="C41" s="71" t="s">
        <v>55</v>
      </c>
      <c r="D41" s="64">
        <f>D39+D21</f>
        <v>46.84</v>
      </c>
      <c r="E41" s="64">
        <f>E39+E21</f>
        <v>60.59</v>
      </c>
      <c r="F41" s="64">
        <f>F39+F21</f>
        <v>247.5</v>
      </c>
      <c r="G41" s="64">
        <f>G39+G21</f>
        <v>1722.67</v>
      </c>
      <c r="H41" s="25"/>
      <c r="I41" s="25"/>
      <c r="J41" s="25"/>
      <c r="K41" s="25"/>
      <c r="L41" s="25"/>
      <c r="M41" s="25"/>
      <c r="N41" s="25"/>
      <c r="O41" s="25"/>
    </row>
    <row r="42" spans="1:15" ht="38.25" customHeight="1" x14ac:dyDescent="0.25">
      <c r="A42" s="96"/>
      <c r="B42" s="167"/>
      <c r="C42" s="121"/>
      <c r="D42" s="121"/>
      <c r="E42" s="121"/>
      <c r="F42" s="121"/>
      <c r="G42" s="121"/>
      <c r="H42" s="25"/>
      <c r="I42" s="25"/>
      <c r="J42" s="25"/>
      <c r="K42" s="25"/>
      <c r="L42" s="25"/>
      <c r="M42" s="25"/>
      <c r="N42" s="25"/>
      <c r="O42" s="25"/>
    </row>
    <row r="43" spans="1:15" ht="38.25" customHeight="1" x14ac:dyDescent="0.25">
      <c r="A43" s="96"/>
      <c r="B43" s="167"/>
      <c r="C43" s="121"/>
      <c r="D43" s="121"/>
      <c r="E43" s="121"/>
      <c r="F43" s="121"/>
      <c r="G43" s="121"/>
      <c r="H43" s="25"/>
      <c r="I43" s="25"/>
      <c r="J43" s="25"/>
      <c r="K43" s="25"/>
      <c r="L43" s="25"/>
      <c r="M43" s="25"/>
      <c r="N43" s="25"/>
      <c r="O43" s="25"/>
    </row>
    <row r="44" spans="1:15" ht="237.75" customHeight="1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1:15" ht="38.25" customHeight="1" x14ac:dyDescent="0.25">
      <c r="A45" s="232" t="s">
        <v>194</v>
      </c>
      <c r="B45" s="233"/>
      <c r="C45" s="233"/>
      <c r="D45" s="233"/>
      <c r="H45" s="18"/>
      <c r="I45" s="18"/>
      <c r="J45" s="18"/>
      <c r="K45" s="18"/>
      <c r="L45" s="18"/>
      <c r="M45" s="18"/>
      <c r="N45" s="18"/>
      <c r="O45" s="18"/>
    </row>
    <row r="46" spans="1:15" ht="38.25" customHeight="1" x14ac:dyDescent="0.25">
      <c r="A46" s="234"/>
      <c r="B46" s="234"/>
      <c r="C46" s="234"/>
      <c r="D46" s="232"/>
      <c r="H46" s="18"/>
      <c r="I46" s="18"/>
      <c r="J46" s="18"/>
      <c r="K46" s="18"/>
      <c r="L46" s="18"/>
      <c r="M46" s="18"/>
      <c r="N46" s="18"/>
      <c r="O46" s="18"/>
    </row>
    <row r="47" spans="1:15" ht="38.25" customHeight="1" x14ac:dyDescent="0.25">
      <c r="A47" s="210" t="s">
        <v>17</v>
      </c>
      <c r="B47" s="73" t="s">
        <v>16</v>
      </c>
      <c r="C47" s="210" t="s">
        <v>17</v>
      </c>
      <c r="D47" s="210" t="s">
        <v>18</v>
      </c>
      <c r="E47" s="213"/>
      <c r="F47" s="214"/>
      <c r="G47" s="29" t="s">
        <v>19</v>
      </c>
      <c r="H47" s="18"/>
      <c r="I47" s="18"/>
      <c r="J47" s="18"/>
      <c r="K47" s="18"/>
      <c r="L47" s="18"/>
      <c r="M47" s="18"/>
      <c r="N47" s="18"/>
      <c r="O47" s="18"/>
    </row>
    <row r="48" spans="1:15" ht="38.25" customHeight="1" x14ac:dyDescent="0.25">
      <c r="A48" s="211"/>
      <c r="B48" s="74" t="s">
        <v>21</v>
      </c>
      <c r="C48" s="211"/>
      <c r="D48" s="215"/>
      <c r="E48" s="216"/>
      <c r="F48" s="217"/>
      <c r="G48" s="53" t="s">
        <v>22</v>
      </c>
      <c r="H48" s="18"/>
      <c r="I48" s="18"/>
      <c r="J48" s="18"/>
      <c r="K48" s="18"/>
      <c r="L48" s="18"/>
      <c r="M48" s="18"/>
      <c r="N48" s="18"/>
      <c r="O48" s="18"/>
    </row>
    <row r="49" spans="1:15" ht="38.25" customHeight="1" x14ac:dyDescent="0.25">
      <c r="A49" s="212"/>
      <c r="B49" s="97"/>
      <c r="C49" s="212"/>
      <c r="D49" s="41" t="s">
        <v>23</v>
      </c>
      <c r="E49" s="41" t="s">
        <v>24</v>
      </c>
      <c r="F49" s="41" t="s">
        <v>25</v>
      </c>
      <c r="G49" s="99"/>
      <c r="H49" s="18"/>
      <c r="I49" s="18"/>
      <c r="J49" s="18"/>
      <c r="K49" s="18"/>
      <c r="L49" s="18"/>
      <c r="M49" s="18"/>
      <c r="N49" s="18"/>
      <c r="O49" s="18"/>
    </row>
    <row r="50" spans="1:15" ht="30.75" customHeight="1" x14ac:dyDescent="0.25">
      <c r="A50" s="29"/>
      <c r="B50" s="26" t="s">
        <v>26</v>
      </c>
      <c r="C50" s="29"/>
      <c r="D50" s="29"/>
      <c r="E50" s="29"/>
      <c r="F50" s="29"/>
      <c r="G50" s="29"/>
    </row>
    <row r="51" spans="1:15" ht="48" customHeight="1" x14ac:dyDescent="0.25">
      <c r="A51" s="36" t="s">
        <v>169</v>
      </c>
      <c r="B51" s="102" t="s">
        <v>170</v>
      </c>
      <c r="C51" s="103" t="s">
        <v>195</v>
      </c>
      <c r="D51" s="38">
        <v>4.8</v>
      </c>
      <c r="E51" s="38">
        <v>6.4</v>
      </c>
      <c r="F51" s="38">
        <v>18.100000000000001</v>
      </c>
      <c r="G51" s="108">
        <f>D51*4+E51*9+F51*4</f>
        <v>149.19999999999999</v>
      </c>
    </row>
    <row r="52" spans="1:15" ht="50.25" customHeight="1" x14ac:dyDescent="0.25">
      <c r="A52" s="36">
        <v>302</v>
      </c>
      <c r="B52" s="76" t="s">
        <v>74</v>
      </c>
      <c r="C52" s="103" t="s">
        <v>29</v>
      </c>
      <c r="D52" s="106">
        <v>7.6</v>
      </c>
      <c r="E52" s="106">
        <v>4.5</v>
      </c>
      <c r="F52" s="107">
        <v>24.5</v>
      </c>
      <c r="G52" s="108">
        <f>D52*4+E52*9+F52*4</f>
        <v>168.9</v>
      </c>
    </row>
    <row r="53" spans="1:15" ht="48" customHeight="1" x14ac:dyDescent="0.25">
      <c r="A53" s="32" t="s">
        <v>75</v>
      </c>
      <c r="B53" s="36" t="s">
        <v>76</v>
      </c>
      <c r="C53" s="48">
        <v>200</v>
      </c>
      <c r="D53" s="29">
        <v>1.4</v>
      </c>
      <c r="E53" s="29">
        <v>1.6</v>
      </c>
      <c r="F53" s="29">
        <v>16.399999999999999</v>
      </c>
      <c r="G53" s="30">
        <v>85.6</v>
      </c>
    </row>
    <row r="54" spans="1:15" ht="42" customHeight="1" x14ac:dyDescent="0.25">
      <c r="A54" s="40" t="s">
        <v>31</v>
      </c>
      <c r="B54" s="36" t="s">
        <v>32</v>
      </c>
      <c r="C54" s="33">
        <v>20</v>
      </c>
      <c r="D54" s="29">
        <v>1.3</v>
      </c>
      <c r="E54" s="29">
        <v>0.34</v>
      </c>
      <c r="F54" s="101">
        <v>8.3000000000000007</v>
      </c>
      <c r="G54" s="30">
        <f>D54*4+E54*9+F54*4</f>
        <v>41.46</v>
      </c>
    </row>
    <row r="55" spans="1:15" ht="39.75" customHeight="1" x14ac:dyDescent="0.25">
      <c r="A55" s="36" t="s">
        <v>31</v>
      </c>
      <c r="B55" s="76" t="s">
        <v>62</v>
      </c>
      <c r="C55" s="33">
        <v>200</v>
      </c>
      <c r="D55" s="34">
        <v>1</v>
      </c>
      <c r="E55" s="34">
        <v>0.2</v>
      </c>
      <c r="F55" s="34">
        <v>20.8</v>
      </c>
      <c r="G55" s="39">
        <f>D55*4+E55*9+F55*4</f>
        <v>89</v>
      </c>
    </row>
    <row r="56" spans="1:15" ht="14.25" customHeight="1" x14ac:dyDescent="0.25">
      <c r="A56" s="36"/>
      <c r="B56" s="36"/>
      <c r="C56" s="37"/>
      <c r="D56" s="38"/>
      <c r="E56" s="38"/>
      <c r="F56" s="38"/>
      <c r="G56" s="39"/>
    </row>
    <row r="57" spans="1:15" ht="38.25" customHeight="1" x14ac:dyDescent="0.25">
      <c r="A57" s="78"/>
      <c r="B57" s="89" t="s">
        <v>35</v>
      </c>
      <c r="C57" s="68">
        <v>575</v>
      </c>
      <c r="D57" s="68">
        <f>SUM(D51:D56)</f>
        <v>16.100000000000001</v>
      </c>
      <c r="E57" s="68">
        <f>SUM(E51:E56)</f>
        <v>13.04</v>
      </c>
      <c r="F57" s="68">
        <f>SUM(F51:F56)</f>
        <v>88.1</v>
      </c>
      <c r="G57" s="69">
        <f>SUM(G51:G56)</f>
        <v>534.16000000000008</v>
      </c>
    </row>
    <row r="58" spans="1:15" ht="53.25" customHeight="1" x14ac:dyDescent="0.25">
      <c r="A58" s="85"/>
      <c r="B58" s="85" t="s">
        <v>77</v>
      </c>
      <c r="C58" s="46"/>
      <c r="D58" s="46"/>
      <c r="E58" s="46"/>
      <c r="F58" s="46"/>
      <c r="G58" s="159"/>
    </row>
    <row r="59" spans="1:15" ht="49.5" customHeight="1" x14ac:dyDescent="0.25">
      <c r="A59" s="36" t="s">
        <v>169</v>
      </c>
      <c r="B59" s="102" t="s">
        <v>170</v>
      </c>
      <c r="C59" s="103" t="s">
        <v>196</v>
      </c>
      <c r="D59" s="38">
        <v>3.7</v>
      </c>
      <c r="E59" s="38">
        <v>4.9000000000000004</v>
      </c>
      <c r="F59" s="38">
        <v>14</v>
      </c>
      <c r="G59" s="108">
        <f>D59*4+E59*9+F59*4</f>
        <v>114.9</v>
      </c>
    </row>
    <row r="60" spans="1:15" ht="51.75" customHeight="1" x14ac:dyDescent="0.25">
      <c r="A60" s="36">
        <v>302</v>
      </c>
      <c r="B60" s="76" t="s">
        <v>74</v>
      </c>
      <c r="C60" s="103" t="s">
        <v>50</v>
      </c>
      <c r="D60" s="106">
        <v>9.1</v>
      </c>
      <c r="E60" s="106">
        <v>5.4</v>
      </c>
      <c r="F60" s="107">
        <v>29.6</v>
      </c>
      <c r="G60" s="108">
        <f>D60*4+E60*9+F60*4</f>
        <v>203.4</v>
      </c>
    </row>
    <row r="61" spans="1:15" ht="50.25" customHeight="1" x14ac:dyDescent="0.25">
      <c r="A61" s="32" t="s">
        <v>75</v>
      </c>
      <c r="B61" s="36" t="s">
        <v>76</v>
      </c>
      <c r="C61" s="48">
        <v>200</v>
      </c>
      <c r="D61" s="29">
        <v>1.4</v>
      </c>
      <c r="E61" s="29">
        <v>1.6</v>
      </c>
      <c r="F61" s="29">
        <v>16.399999999999999</v>
      </c>
      <c r="G61" s="30">
        <v>85.6</v>
      </c>
    </row>
    <row r="62" spans="1:15" ht="40.5" customHeight="1" x14ac:dyDescent="0.25">
      <c r="A62" s="40" t="s">
        <v>31</v>
      </c>
      <c r="B62" s="36" t="s">
        <v>32</v>
      </c>
      <c r="C62" s="33">
        <v>20</v>
      </c>
      <c r="D62" s="29">
        <v>1.3</v>
      </c>
      <c r="E62" s="29">
        <v>0.34</v>
      </c>
      <c r="F62" s="101">
        <v>8.3000000000000007</v>
      </c>
      <c r="G62" s="30">
        <f>D62*4+E62*9+F62*4</f>
        <v>41.46</v>
      </c>
    </row>
    <row r="63" spans="1:15" ht="37.5" customHeight="1" x14ac:dyDescent="0.25">
      <c r="A63" s="36" t="s">
        <v>31</v>
      </c>
      <c r="B63" s="76" t="s">
        <v>62</v>
      </c>
      <c r="C63" s="33">
        <v>200</v>
      </c>
      <c r="D63" s="34">
        <v>1</v>
      </c>
      <c r="E63" s="34">
        <v>0.2</v>
      </c>
      <c r="F63" s="34">
        <v>20.8</v>
      </c>
      <c r="G63" s="39">
        <f>D63*4+E63*9+F63*4</f>
        <v>89</v>
      </c>
    </row>
    <row r="64" spans="1:15" ht="11.25" customHeight="1" x14ac:dyDescent="0.25">
      <c r="A64" s="36"/>
      <c r="B64" s="36"/>
      <c r="C64" s="37"/>
      <c r="D64" s="38"/>
      <c r="E64" s="38"/>
      <c r="F64" s="38"/>
      <c r="G64" s="39"/>
    </row>
    <row r="65" spans="1:9" ht="53.25" customHeight="1" x14ac:dyDescent="0.25">
      <c r="A65" s="64"/>
      <c r="B65" s="91" t="s">
        <v>35</v>
      </c>
      <c r="C65" s="93">
        <v>620</v>
      </c>
      <c r="D65" s="93">
        <f>SUM(D59:D64)</f>
        <v>16.5</v>
      </c>
      <c r="E65" s="93">
        <f>SUM(E59:E64)</f>
        <v>12.44</v>
      </c>
      <c r="F65" s="93">
        <f>SUM(F59:F64)</f>
        <v>89.1</v>
      </c>
      <c r="G65" s="160">
        <f>SUM(G59:G64)</f>
        <v>534.3599999999999</v>
      </c>
      <c r="H65" s="66"/>
      <c r="I65" s="170"/>
    </row>
    <row r="66" spans="1:9" ht="38.25" customHeight="1" x14ac:dyDescent="0.25">
      <c r="A66" s="53"/>
      <c r="B66" s="26" t="s">
        <v>39</v>
      </c>
      <c r="C66" s="53"/>
      <c r="D66" s="53"/>
      <c r="E66" s="53"/>
      <c r="F66" s="53"/>
      <c r="G66" s="53"/>
    </row>
    <row r="67" spans="1:9" ht="55.5" customHeight="1" x14ac:dyDescent="0.25">
      <c r="A67" s="16" t="s">
        <v>78</v>
      </c>
      <c r="B67" s="27" t="s">
        <v>79</v>
      </c>
      <c r="C67" s="48">
        <v>100</v>
      </c>
      <c r="D67" s="29">
        <v>1</v>
      </c>
      <c r="E67" s="29">
        <v>4.5</v>
      </c>
      <c r="F67" s="29">
        <v>3.1</v>
      </c>
      <c r="G67" s="30">
        <f>(D67+F67)*4+E67*9</f>
        <v>56.9</v>
      </c>
    </row>
    <row r="68" spans="1:9" ht="50.25" customHeight="1" x14ac:dyDescent="0.25">
      <c r="A68" s="16" t="s">
        <v>101</v>
      </c>
      <c r="B68" s="27" t="s">
        <v>102</v>
      </c>
      <c r="C68" s="33" t="s">
        <v>103</v>
      </c>
      <c r="D68" s="29">
        <v>5.14</v>
      </c>
      <c r="E68" s="29">
        <v>13.4</v>
      </c>
      <c r="F68" s="29">
        <v>15</v>
      </c>
      <c r="G68" s="30">
        <f t="shared" ref="G68:G73" si="2">D68*4+E68*9+F68*4</f>
        <v>201.16</v>
      </c>
    </row>
    <row r="69" spans="1:9" ht="52.5" customHeight="1" x14ac:dyDescent="0.25">
      <c r="A69" s="16">
        <v>377</v>
      </c>
      <c r="B69" s="27" t="s">
        <v>65</v>
      </c>
      <c r="C69" s="33">
        <v>90</v>
      </c>
      <c r="D69" s="29">
        <v>17.399999999999999</v>
      </c>
      <c r="E69" s="29">
        <v>10</v>
      </c>
      <c r="F69" s="29">
        <v>24</v>
      </c>
      <c r="G69" s="30">
        <f t="shared" si="2"/>
        <v>255.6</v>
      </c>
    </row>
    <row r="70" spans="1:9" ht="48.75" customHeight="1" x14ac:dyDescent="0.25">
      <c r="A70" s="36">
        <v>259</v>
      </c>
      <c r="B70" s="83" t="s">
        <v>66</v>
      </c>
      <c r="C70" s="57">
        <v>150</v>
      </c>
      <c r="D70" s="29">
        <v>3.15</v>
      </c>
      <c r="E70" s="29">
        <v>15</v>
      </c>
      <c r="F70" s="29">
        <v>24.7</v>
      </c>
      <c r="G70" s="30">
        <f t="shared" si="2"/>
        <v>246.39999999999998</v>
      </c>
    </row>
    <row r="71" spans="1:9" ht="39.75" customHeight="1" x14ac:dyDescent="0.25">
      <c r="A71" s="54">
        <v>638</v>
      </c>
      <c r="B71" s="36" t="s">
        <v>122</v>
      </c>
      <c r="C71" s="33" t="s">
        <v>47</v>
      </c>
      <c r="D71" s="29">
        <v>0.4</v>
      </c>
      <c r="E71" s="29">
        <v>0</v>
      </c>
      <c r="F71" s="29">
        <v>21.2</v>
      </c>
      <c r="G71" s="30">
        <f t="shared" si="2"/>
        <v>86.399999999999991</v>
      </c>
    </row>
    <row r="72" spans="1:9" ht="38.25" customHeight="1" x14ac:dyDescent="0.25">
      <c r="A72" s="32" t="s">
        <v>31</v>
      </c>
      <c r="B72" s="35" t="s">
        <v>32</v>
      </c>
      <c r="C72" s="48">
        <v>20</v>
      </c>
      <c r="D72" s="29">
        <v>1.3</v>
      </c>
      <c r="E72" s="29">
        <v>0.34</v>
      </c>
      <c r="F72" s="29">
        <v>8.3000000000000007</v>
      </c>
      <c r="G72" s="30">
        <f t="shared" si="2"/>
        <v>41.46</v>
      </c>
    </row>
    <row r="73" spans="1:9" ht="38.25" customHeight="1" x14ac:dyDescent="0.25">
      <c r="A73" s="54" t="s">
        <v>31</v>
      </c>
      <c r="B73" s="36" t="s">
        <v>48</v>
      </c>
      <c r="C73" s="33">
        <v>48</v>
      </c>
      <c r="D73" s="29">
        <v>3.02</v>
      </c>
      <c r="E73" s="29">
        <v>0.82</v>
      </c>
      <c r="F73" s="29">
        <v>19.920000000000002</v>
      </c>
      <c r="G73" s="30">
        <f t="shared" si="2"/>
        <v>99.140000000000015</v>
      </c>
    </row>
    <row r="74" spans="1:9" ht="54" customHeight="1" x14ac:dyDescent="0.25">
      <c r="A74" s="59"/>
      <c r="B74" s="153" t="s">
        <v>35</v>
      </c>
      <c r="C74" s="78">
        <v>843</v>
      </c>
      <c r="D74" s="78">
        <f>SUM(D67:D73)</f>
        <v>31.409999999999997</v>
      </c>
      <c r="E74" s="44">
        <f>SUM(E67:E73)</f>
        <v>44.06</v>
      </c>
      <c r="F74" s="44">
        <f>SUM(F67:F73)</f>
        <v>116.22</v>
      </c>
      <c r="G74" s="45">
        <f>SUM(G67:G73)</f>
        <v>987.06</v>
      </c>
    </row>
    <row r="75" spans="1:9" ht="43.5" customHeight="1" x14ac:dyDescent="0.25">
      <c r="A75" s="34"/>
      <c r="B75" s="85" t="s">
        <v>49</v>
      </c>
      <c r="C75" s="29"/>
      <c r="D75" s="29"/>
      <c r="E75" s="29"/>
      <c r="F75" s="29"/>
      <c r="G75" s="30"/>
    </row>
    <row r="76" spans="1:9" ht="56.25" customHeight="1" x14ac:dyDescent="0.25">
      <c r="A76" s="16" t="s">
        <v>78</v>
      </c>
      <c r="B76" s="27" t="s">
        <v>79</v>
      </c>
      <c r="C76" s="48">
        <v>100</v>
      </c>
      <c r="D76" s="29">
        <v>1</v>
      </c>
      <c r="E76" s="29">
        <v>4.5</v>
      </c>
      <c r="F76" s="29">
        <v>3.1</v>
      </c>
      <c r="G76" s="30">
        <f>(D76+F76)*4+E76*9</f>
        <v>56.9</v>
      </c>
    </row>
    <row r="77" spans="1:9" ht="50.25" customHeight="1" x14ac:dyDescent="0.25">
      <c r="A77" s="16" t="s">
        <v>101</v>
      </c>
      <c r="B77" s="27" t="s">
        <v>102</v>
      </c>
      <c r="C77" s="33" t="s">
        <v>197</v>
      </c>
      <c r="D77" s="29">
        <v>8.5</v>
      </c>
      <c r="E77" s="29">
        <v>18.5</v>
      </c>
      <c r="F77" s="29">
        <v>23</v>
      </c>
      <c r="G77" s="30">
        <f t="shared" ref="G77:G82" si="3">D77*4+E77*9+F77*4</f>
        <v>292.5</v>
      </c>
    </row>
    <row r="78" spans="1:9" ht="51" customHeight="1" x14ac:dyDescent="0.25">
      <c r="A78" s="16">
        <v>377</v>
      </c>
      <c r="B78" s="27" t="s">
        <v>65</v>
      </c>
      <c r="C78" s="33">
        <v>100</v>
      </c>
      <c r="D78" s="29">
        <v>19.399999999999999</v>
      </c>
      <c r="E78" s="29">
        <v>11.3</v>
      </c>
      <c r="F78" s="29">
        <v>27.5</v>
      </c>
      <c r="G78" s="30">
        <f t="shared" si="3"/>
        <v>289.3</v>
      </c>
    </row>
    <row r="79" spans="1:9" ht="50.25" customHeight="1" x14ac:dyDescent="0.25">
      <c r="A79" s="36">
        <v>259</v>
      </c>
      <c r="B79" s="83" t="s">
        <v>66</v>
      </c>
      <c r="C79" s="57">
        <v>180</v>
      </c>
      <c r="D79" s="29">
        <v>3.78</v>
      </c>
      <c r="E79" s="29">
        <v>18</v>
      </c>
      <c r="F79" s="29">
        <v>13</v>
      </c>
      <c r="G79" s="30">
        <f t="shared" si="3"/>
        <v>229.12</v>
      </c>
    </row>
    <row r="80" spans="1:9" ht="43.5" customHeight="1" x14ac:dyDescent="0.25">
      <c r="A80" s="54">
        <v>638</v>
      </c>
      <c r="B80" s="36" t="s">
        <v>122</v>
      </c>
      <c r="C80" s="33" t="s">
        <v>53</v>
      </c>
      <c r="D80" s="29">
        <v>0.4</v>
      </c>
      <c r="E80" s="29">
        <v>0</v>
      </c>
      <c r="F80" s="29">
        <v>21.2</v>
      </c>
      <c r="G80" s="30">
        <f t="shared" si="3"/>
        <v>86.399999999999991</v>
      </c>
    </row>
    <row r="81" spans="1:7" ht="38.25" customHeight="1" x14ac:dyDescent="0.25">
      <c r="A81" s="40" t="s">
        <v>31</v>
      </c>
      <c r="B81" s="36" t="s">
        <v>32</v>
      </c>
      <c r="C81" s="48">
        <v>40</v>
      </c>
      <c r="D81" s="29">
        <v>2.6</v>
      </c>
      <c r="E81" s="29">
        <v>0.6</v>
      </c>
      <c r="F81" s="29">
        <v>16.600000000000001</v>
      </c>
      <c r="G81" s="30">
        <f t="shared" si="3"/>
        <v>82.2</v>
      </c>
    </row>
    <row r="82" spans="1:7" ht="38.25" customHeight="1" x14ac:dyDescent="0.25">
      <c r="A82" s="54" t="s">
        <v>31</v>
      </c>
      <c r="B82" s="36" t="s">
        <v>48</v>
      </c>
      <c r="C82" s="33">
        <v>48</v>
      </c>
      <c r="D82" s="29">
        <v>3.02</v>
      </c>
      <c r="E82" s="29">
        <v>0.82</v>
      </c>
      <c r="F82" s="29">
        <v>19.920000000000002</v>
      </c>
      <c r="G82" s="30">
        <f t="shared" si="3"/>
        <v>99.140000000000015</v>
      </c>
    </row>
    <row r="83" spans="1:7" ht="38.25" customHeight="1" x14ac:dyDescent="0.25">
      <c r="A83" s="64"/>
      <c r="B83" s="50" t="s">
        <v>35</v>
      </c>
      <c r="C83" s="51">
        <v>940</v>
      </c>
      <c r="D83" s="64">
        <f>SUM(D76:D82)</f>
        <v>38.700000000000003</v>
      </c>
      <c r="E83" s="51">
        <f>SUM(E76:E82)</f>
        <v>53.72</v>
      </c>
      <c r="F83" s="51">
        <f>SUM(F76:F82)</f>
        <v>124.32000000000001</v>
      </c>
      <c r="G83" s="82">
        <f>SUM(G76:G82)</f>
        <v>1135.5600000000002</v>
      </c>
    </row>
    <row r="84" spans="1:7" ht="38.25" customHeight="1" x14ac:dyDescent="0.25">
      <c r="A84" s="67"/>
      <c r="B84" s="60" t="s">
        <v>156</v>
      </c>
      <c r="C84" s="44" t="s">
        <v>55</v>
      </c>
      <c r="D84" s="44">
        <f>D74+D57</f>
        <v>47.51</v>
      </c>
      <c r="E84" s="44">
        <f>E74+E57</f>
        <v>57.1</v>
      </c>
      <c r="F84" s="44">
        <f>F74+F57</f>
        <v>204.32</v>
      </c>
      <c r="G84" s="44">
        <f>G74+G57</f>
        <v>1521.22</v>
      </c>
    </row>
    <row r="85" spans="1:7" ht="39" customHeight="1" x14ac:dyDescent="0.25">
      <c r="A85" s="70"/>
      <c r="B85" s="65" t="s">
        <v>157</v>
      </c>
      <c r="C85" s="71" t="s">
        <v>55</v>
      </c>
      <c r="D85" s="64">
        <f>D83+D65</f>
        <v>55.2</v>
      </c>
      <c r="E85" s="64">
        <f>E83+E65</f>
        <v>66.16</v>
      </c>
      <c r="F85" s="64">
        <f>F83+F65</f>
        <v>213.42000000000002</v>
      </c>
      <c r="G85" s="64">
        <f>G83+G65</f>
        <v>1669.92</v>
      </c>
    </row>
  </sheetData>
  <mergeCells count="8">
    <mergeCell ref="A47:A49"/>
    <mergeCell ref="C47:C49"/>
    <mergeCell ref="D47:F48"/>
    <mergeCell ref="A1:D2"/>
    <mergeCell ref="A3:A5"/>
    <mergeCell ref="C3:C5"/>
    <mergeCell ref="D3:F4"/>
    <mergeCell ref="A45:D46"/>
  </mergeCells>
  <pageMargins left="0.82677161693572998" right="0.15748031437397" top="0.35433068871498102" bottom="0.74803149700164795" header="0.70866137742996205" footer="0.51181101799011197"/>
  <pageSetup paperSize="9" scale="43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85"/>
  <sheetViews>
    <sheetView workbookViewId="0"/>
  </sheetViews>
  <sheetFormatPr defaultColWidth="9" defaultRowHeight="18" x14ac:dyDescent="0.25"/>
  <cols>
    <col min="1" max="1" width="15.7109375" style="13" customWidth="1"/>
    <col min="2" max="2" width="75.28515625" style="13" customWidth="1"/>
    <col min="3" max="3" width="18.42578125" style="13" customWidth="1"/>
    <col min="4" max="5" width="17.28515625" style="13" customWidth="1"/>
    <col min="6" max="6" width="17.42578125" style="13" customWidth="1"/>
    <col min="7" max="7" width="24.5703125" style="13" customWidth="1"/>
    <col min="8" max="8" width="13.42578125" style="13" customWidth="1"/>
    <col min="9" max="9" width="13.5703125" style="13" customWidth="1"/>
    <col min="10" max="10" width="16.42578125" style="13" customWidth="1"/>
    <col min="11" max="11" width="67.7109375" style="13" customWidth="1"/>
    <col min="12" max="12" width="17.5703125" style="13" customWidth="1"/>
    <col min="13" max="13" width="17.140625" style="13" customWidth="1"/>
    <col min="14" max="14" width="18.5703125" style="13" customWidth="1"/>
    <col min="15" max="16" width="17.5703125" style="13" customWidth="1"/>
    <col min="17" max="17" width="9" style="13" customWidth="1"/>
    <col min="18" max="16384" width="9" style="13"/>
  </cols>
  <sheetData>
    <row r="1" spans="1:16" ht="30" customHeight="1" x14ac:dyDescent="0.25">
      <c r="A1" s="232" t="s">
        <v>198</v>
      </c>
      <c r="B1" s="233"/>
      <c r="C1" s="233"/>
      <c r="D1" s="233"/>
    </row>
    <row r="2" spans="1:16" ht="30" customHeight="1" x14ac:dyDescent="0.25">
      <c r="A2" s="234"/>
      <c r="B2" s="234"/>
      <c r="C2" s="234"/>
      <c r="D2" s="232"/>
    </row>
    <row r="3" spans="1:16" ht="60.75" x14ac:dyDescent="0.25">
      <c r="A3" s="210" t="s">
        <v>17</v>
      </c>
      <c r="B3" s="73" t="s">
        <v>16</v>
      </c>
      <c r="C3" s="210" t="s">
        <v>17</v>
      </c>
      <c r="D3" s="210" t="s">
        <v>18</v>
      </c>
      <c r="E3" s="213"/>
      <c r="F3" s="214"/>
      <c r="G3" s="29" t="s">
        <v>19</v>
      </c>
      <c r="H3" s="17"/>
      <c r="I3" s="18"/>
      <c r="J3" s="210" t="s">
        <v>17</v>
      </c>
      <c r="K3" s="73" t="s">
        <v>16</v>
      </c>
      <c r="L3" s="210" t="s">
        <v>17</v>
      </c>
      <c r="M3" s="210" t="s">
        <v>18</v>
      </c>
      <c r="N3" s="213"/>
      <c r="O3" s="214"/>
      <c r="P3" s="29" t="s">
        <v>19</v>
      </c>
    </row>
    <row r="4" spans="1:16" ht="20.25" x14ac:dyDescent="0.25">
      <c r="A4" s="211"/>
      <c r="B4" s="74" t="s">
        <v>21</v>
      </c>
      <c r="C4" s="211"/>
      <c r="D4" s="215"/>
      <c r="E4" s="216"/>
      <c r="F4" s="217"/>
      <c r="G4" s="53" t="s">
        <v>22</v>
      </c>
      <c r="H4" s="18"/>
      <c r="I4" s="18"/>
      <c r="J4" s="211"/>
      <c r="K4" s="74" t="s">
        <v>21</v>
      </c>
      <c r="L4" s="211"/>
      <c r="M4" s="215"/>
      <c r="N4" s="216"/>
      <c r="O4" s="217"/>
      <c r="P4" s="53" t="s">
        <v>22</v>
      </c>
    </row>
    <row r="5" spans="1:16" ht="20.25" x14ac:dyDescent="0.25">
      <c r="A5" s="212"/>
      <c r="B5" s="97"/>
      <c r="C5" s="212"/>
      <c r="D5" s="41" t="s">
        <v>23</v>
      </c>
      <c r="E5" s="41" t="s">
        <v>24</v>
      </c>
      <c r="F5" s="41" t="s">
        <v>25</v>
      </c>
      <c r="G5" s="99"/>
      <c r="H5" s="25"/>
      <c r="I5" s="25"/>
      <c r="J5" s="212"/>
      <c r="K5" s="97"/>
      <c r="L5" s="212"/>
      <c r="M5" s="41" t="s">
        <v>23</v>
      </c>
      <c r="N5" s="41" t="s">
        <v>24</v>
      </c>
      <c r="O5" s="41" t="s">
        <v>25</v>
      </c>
      <c r="P5" s="99"/>
    </row>
    <row r="6" spans="1:16" ht="38.25" customHeight="1" x14ac:dyDescent="0.25">
      <c r="A6" s="29"/>
      <c r="B6" s="26" t="s">
        <v>26</v>
      </c>
      <c r="C6" s="29"/>
      <c r="D6" s="29"/>
      <c r="E6" s="29"/>
      <c r="F6" s="29"/>
      <c r="G6" s="29"/>
      <c r="H6" s="25"/>
      <c r="I6" s="25"/>
      <c r="J6" s="29"/>
      <c r="K6" s="26" t="s">
        <v>26</v>
      </c>
      <c r="L6" s="29"/>
      <c r="M6" s="29"/>
      <c r="N6" s="29"/>
      <c r="O6" s="29"/>
      <c r="P6" s="29"/>
    </row>
    <row r="7" spans="1:16" ht="48.75" customHeight="1" x14ac:dyDescent="0.25">
      <c r="A7" s="16" t="s">
        <v>59</v>
      </c>
      <c r="B7" s="27" t="s">
        <v>60</v>
      </c>
      <c r="C7" s="28">
        <v>160</v>
      </c>
      <c r="D7" s="29">
        <v>18.399999999999999</v>
      </c>
      <c r="E7" s="29">
        <v>20.5</v>
      </c>
      <c r="F7" s="29">
        <v>17.600000000000001</v>
      </c>
      <c r="G7" s="30">
        <f>D7*4+E7*9+F7*4</f>
        <v>328.5</v>
      </c>
      <c r="H7" s="25"/>
      <c r="I7" s="25"/>
      <c r="J7" s="16" t="s">
        <v>59</v>
      </c>
      <c r="K7" s="27" t="s">
        <v>60</v>
      </c>
      <c r="L7" s="28">
        <v>160</v>
      </c>
      <c r="M7" s="29">
        <v>18.399999999999999</v>
      </c>
      <c r="N7" s="29">
        <v>20.5</v>
      </c>
      <c r="O7" s="29">
        <v>17.600000000000001</v>
      </c>
      <c r="P7" s="30">
        <f>M7*4+N7*9+O7*4</f>
        <v>328.5</v>
      </c>
    </row>
    <row r="8" spans="1:16" ht="53.25" customHeight="1" x14ac:dyDescent="0.25">
      <c r="A8" s="32">
        <v>692</v>
      </c>
      <c r="B8" s="36" t="s">
        <v>61</v>
      </c>
      <c r="C8" s="48">
        <v>200</v>
      </c>
      <c r="D8" s="29">
        <v>3.8</v>
      </c>
      <c r="E8" s="29">
        <v>3.2</v>
      </c>
      <c r="F8" s="29">
        <v>13.5</v>
      </c>
      <c r="G8" s="30">
        <f>D8*4+E8*9+F8*4</f>
        <v>98</v>
      </c>
      <c r="H8" s="25"/>
      <c r="I8" s="25"/>
      <c r="J8" s="32">
        <v>692</v>
      </c>
      <c r="K8" s="36" t="s">
        <v>61</v>
      </c>
      <c r="L8" s="48">
        <v>200</v>
      </c>
      <c r="M8" s="29">
        <v>3.8</v>
      </c>
      <c r="N8" s="29">
        <v>3.2</v>
      </c>
      <c r="O8" s="29">
        <v>13.5</v>
      </c>
      <c r="P8" s="30">
        <f>M8*4+N8*9+O8*4</f>
        <v>98</v>
      </c>
    </row>
    <row r="9" spans="1:16" ht="51.75" customHeight="1" x14ac:dyDescent="0.25">
      <c r="A9" s="32" t="s">
        <v>31</v>
      </c>
      <c r="B9" s="35" t="s">
        <v>32</v>
      </c>
      <c r="C9" s="33">
        <v>48</v>
      </c>
      <c r="D9" s="29">
        <v>3.02</v>
      </c>
      <c r="E9" s="29">
        <v>0.82</v>
      </c>
      <c r="F9" s="29">
        <v>19.920000000000002</v>
      </c>
      <c r="G9" s="30">
        <f>D9*4+E9*9+F9*4</f>
        <v>99.140000000000015</v>
      </c>
      <c r="H9" s="25"/>
      <c r="I9" s="25"/>
      <c r="J9" s="32" t="s">
        <v>31</v>
      </c>
      <c r="K9" s="35" t="s">
        <v>32</v>
      </c>
      <c r="L9" s="33">
        <v>48</v>
      </c>
      <c r="M9" s="29">
        <v>3.02</v>
      </c>
      <c r="N9" s="29">
        <v>0.82</v>
      </c>
      <c r="O9" s="29">
        <v>19.920000000000002</v>
      </c>
      <c r="P9" s="30">
        <f>M9*4+N9*9+O9*4</f>
        <v>99.140000000000015</v>
      </c>
    </row>
    <row r="10" spans="1:16" ht="7.5" customHeight="1" x14ac:dyDescent="0.25">
      <c r="A10" s="36"/>
      <c r="B10" s="76"/>
      <c r="C10" s="33"/>
      <c r="D10" s="34"/>
      <c r="E10" s="34"/>
      <c r="F10" s="34"/>
      <c r="G10" s="39"/>
      <c r="H10" s="25"/>
      <c r="I10" s="25"/>
      <c r="J10" s="36"/>
      <c r="K10" s="76"/>
      <c r="L10" s="33"/>
      <c r="M10" s="34"/>
      <c r="N10" s="34"/>
      <c r="O10" s="34"/>
      <c r="P10" s="39"/>
    </row>
    <row r="11" spans="1:16" ht="31.5" customHeight="1" x14ac:dyDescent="0.25">
      <c r="A11" s="36" t="s">
        <v>31</v>
      </c>
      <c r="B11" s="36" t="s">
        <v>33</v>
      </c>
      <c r="C11" s="37" t="s">
        <v>34</v>
      </c>
      <c r="D11" s="38">
        <v>0.4</v>
      </c>
      <c r="E11" s="38">
        <v>0.4</v>
      </c>
      <c r="F11" s="104">
        <v>9.8000000000000007</v>
      </c>
      <c r="G11" s="39">
        <f>D11*4+E11*9+F11*4</f>
        <v>44.400000000000006</v>
      </c>
      <c r="H11" s="25"/>
      <c r="I11" s="25"/>
      <c r="J11" s="36" t="s">
        <v>31</v>
      </c>
      <c r="K11" s="36" t="s">
        <v>33</v>
      </c>
      <c r="L11" s="37" t="s">
        <v>34</v>
      </c>
      <c r="M11" s="38">
        <v>0.4</v>
      </c>
      <c r="N11" s="38">
        <v>0.4</v>
      </c>
      <c r="O11" s="104">
        <v>9.8000000000000007</v>
      </c>
      <c r="P11" s="39">
        <f>M11*4+N11*9+O11*4</f>
        <v>44.400000000000006</v>
      </c>
    </row>
    <row r="12" spans="1:16" ht="5.25" customHeight="1" x14ac:dyDescent="0.25">
      <c r="A12" s="36"/>
      <c r="B12" s="36"/>
      <c r="C12" s="37"/>
      <c r="D12" s="38"/>
      <c r="E12" s="38"/>
      <c r="F12" s="38"/>
      <c r="G12" s="39"/>
      <c r="H12" s="25"/>
      <c r="I12" s="25"/>
      <c r="J12" s="36"/>
      <c r="K12" s="36"/>
      <c r="L12" s="37"/>
      <c r="M12" s="38"/>
      <c r="N12" s="38"/>
      <c r="O12" s="38"/>
      <c r="P12" s="39"/>
    </row>
    <row r="13" spans="1:16" ht="38.25" customHeight="1" x14ac:dyDescent="0.25">
      <c r="A13" s="78"/>
      <c r="B13" s="89" t="s">
        <v>35</v>
      </c>
      <c r="C13" s="68">
        <v>558</v>
      </c>
      <c r="D13" s="68">
        <f>SUM(D7:D12)</f>
        <v>25.619999999999997</v>
      </c>
      <c r="E13" s="68">
        <f>SUM(E7:E12)</f>
        <v>24.919999999999998</v>
      </c>
      <c r="F13" s="68">
        <f>SUM(F7:F12)</f>
        <v>60.820000000000007</v>
      </c>
      <c r="G13" s="69">
        <f>SUM(G7:G12)</f>
        <v>570.04</v>
      </c>
      <c r="H13" s="25"/>
      <c r="I13" s="25"/>
      <c r="J13" s="78"/>
      <c r="K13" s="89" t="s">
        <v>35</v>
      </c>
      <c r="L13" s="68">
        <v>558</v>
      </c>
      <c r="M13" s="68">
        <f>SUM(M7:M12)</f>
        <v>25.619999999999997</v>
      </c>
      <c r="N13" s="68">
        <f>SUM(N7:N12)</f>
        <v>24.919999999999998</v>
      </c>
      <c r="O13" s="68">
        <f>SUM(O7:O12)</f>
        <v>60.820000000000007</v>
      </c>
      <c r="P13" s="69">
        <f>SUM(P7:P12)</f>
        <v>570.04</v>
      </c>
    </row>
    <row r="14" spans="1:16" ht="38.25" customHeight="1" x14ac:dyDescent="0.25">
      <c r="A14" s="85"/>
      <c r="B14" s="85" t="s">
        <v>77</v>
      </c>
      <c r="C14" s="46"/>
      <c r="D14" s="46"/>
      <c r="E14" s="46"/>
      <c r="F14" s="46"/>
      <c r="G14" s="159"/>
      <c r="H14" s="25"/>
      <c r="I14" s="25"/>
      <c r="J14" s="85"/>
      <c r="K14" s="85" t="s">
        <v>77</v>
      </c>
      <c r="L14" s="46"/>
      <c r="M14" s="46"/>
      <c r="N14" s="46"/>
      <c r="O14" s="46"/>
      <c r="P14" s="159"/>
    </row>
    <row r="15" spans="1:16" ht="52.5" customHeight="1" x14ac:dyDescent="0.25">
      <c r="A15" s="16" t="s">
        <v>59</v>
      </c>
      <c r="B15" s="27" t="s">
        <v>60</v>
      </c>
      <c r="C15" s="28">
        <v>160</v>
      </c>
      <c r="D15" s="29">
        <v>18.399999999999999</v>
      </c>
      <c r="E15" s="29">
        <v>20.5</v>
      </c>
      <c r="F15" s="29">
        <v>17.600000000000001</v>
      </c>
      <c r="G15" s="30">
        <f>D15*4+E15*9+F15*4</f>
        <v>328.5</v>
      </c>
      <c r="H15" s="25"/>
      <c r="I15" s="25"/>
      <c r="J15" s="16" t="s">
        <v>59</v>
      </c>
      <c r="K15" s="27" t="s">
        <v>60</v>
      </c>
      <c r="L15" s="28">
        <v>160</v>
      </c>
      <c r="M15" s="29">
        <v>18.399999999999999</v>
      </c>
      <c r="N15" s="29">
        <v>20.5</v>
      </c>
      <c r="O15" s="29">
        <v>17.600000000000001</v>
      </c>
      <c r="P15" s="30">
        <f>M15*4+N15*9+O15*4</f>
        <v>328.5</v>
      </c>
    </row>
    <row r="16" spans="1:16" ht="52.5" customHeight="1" x14ac:dyDescent="0.25">
      <c r="A16" s="32">
        <v>692</v>
      </c>
      <c r="B16" s="36" t="s">
        <v>61</v>
      </c>
      <c r="C16" s="48">
        <v>200</v>
      </c>
      <c r="D16" s="29">
        <v>3.8</v>
      </c>
      <c r="E16" s="29">
        <v>3.2</v>
      </c>
      <c r="F16" s="29">
        <v>13.5</v>
      </c>
      <c r="G16" s="30">
        <f>D16*4+E16*9+F16*4</f>
        <v>98</v>
      </c>
      <c r="H16" s="25"/>
      <c r="I16" s="25"/>
      <c r="J16" s="32">
        <v>692</v>
      </c>
      <c r="K16" s="36" t="s">
        <v>61</v>
      </c>
      <c r="L16" s="48">
        <v>200</v>
      </c>
      <c r="M16" s="29">
        <v>3.8</v>
      </c>
      <c r="N16" s="29">
        <v>3.2</v>
      </c>
      <c r="O16" s="29">
        <v>13.5</v>
      </c>
      <c r="P16" s="30">
        <f>M16*4+N16*9+O16*4</f>
        <v>98</v>
      </c>
    </row>
    <row r="17" spans="1:16" ht="51" customHeight="1" x14ac:dyDescent="0.25">
      <c r="A17" s="32" t="s">
        <v>31</v>
      </c>
      <c r="B17" s="35" t="s">
        <v>32</v>
      </c>
      <c r="C17" s="33">
        <v>48</v>
      </c>
      <c r="D17" s="29">
        <v>3.02</v>
      </c>
      <c r="E17" s="29">
        <v>0.82</v>
      </c>
      <c r="F17" s="29">
        <v>19.920000000000002</v>
      </c>
      <c r="G17" s="30">
        <f>D17*4+E17*9+F17*4</f>
        <v>99.140000000000015</v>
      </c>
      <c r="H17" s="25"/>
      <c r="I17" s="25"/>
      <c r="J17" s="32" t="s">
        <v>31</v>
      </c>
      <c r="K17" s="35" t="s">
        <v>32</v>
      </c>
      <c r="L17" s="33">
        <v>48</v>
      </c>
      <c r="M17" s="29">
        <v>3.02</v>
      </c>
      <c r="N17" s="29">
        <v>0.82</v>
      </c>
      <c r="O17" s="29">
        <v>19.920000000000002</v>
      </c>
      <c r="P17" s="30">
        <f>M17*4+N17*9+O17*4</f>
        <v>99.140000000000015</v>
      </c>
    </row>
    <row r="18" spans="1:16" ht="9.75" customHeight="1" x14ac:dyDescent="0.25">
      <c r="A18" s="36"/>
      <c r="B18" s="76"/>
      <c r="C18" s="33"/>
      <c r="D18" s="34"/>
      <c r="E18" s="34"/>
      <c r="F18" s="34"/>
      <c r="G18" s="39"/>
      <c r="H18" s="25"/>
      <c r="I18" s="25"/>
      <c r="J18" s="36"/>
      <c r="K18" s="76"/>
      <c r="L18" s="33"/>
      <c r="M18" s="34"/>
      <c r="N18" s="34"/>
      <c r="O18" s="34"/>
      <c r="P18" s="39"/>
    </row>
    <row r="19" spans="1:16" ht="33.75" customHeight="1" x14ac:dyDescent="0.25">
      <c r="A19" s="36" t="s">
        <v>31</v>
      </c>
      <c r="B19" s="36" t="s">
        <v>33</v>
      </c>
      <c r="C19" s="37" t="s">
        <v>34</v>
      </c>
      <c r="D19" s="38">
        <v>0.4</v>
      </c>
      <c r="E19" s="38">
        <v>0.4</v>
      </c>
      <c r="F19" s="104">
        <v>9.8000000000000007</v>
      </c>
      <c r="G19" s="39">
        <f>D19*4+E19*9+F19*4</f>
        <v>44.400000000000006</v>
      </c>
      <c r="H19" s="25"/>
      <c r="I19" s="25"/>
      <c r="J19" s="36" t="s">
        <v>31</v>
      </c>
      <c r="K19" s="36" t="s">
        <v>33</v>
      </c>
      <c r="L19" s="37" t="s">
        <v>34</v>
      </c>
      <c r="M19" s="38">
        <v>0.4</v>
      </c>
      <c r="N19" s="38">
        <v>0.4</v>
      </c>
      <c r="O19" s="104">
        <v>9.8000000000000007</v>
      </c>
      <c r="P19" s="39">
        <f>M19*4+N19*9+O19*4</f>
        <v>44.400000000000006</v>
      </c>
    </row>
    <row r="20" spans="1:16" ht="5.25" customHeight="1" x14ac:dyDescent="0.25">
      <c r="A20" s="36"/>
      <c r="B20" s="36"/>
      <c r="C20" s="37"/>
      <c r="D20" s="38"/>
      <c r="E20" s="38"/>
      <c r="F20" s="38"/>
      <c r="G20" s="39"/>
      <c r="H20" s="25"/>
      <c r="I20" s="25"/>
      <c r="J20" s="36"/>
      <c r="K20" s="36"/>
      <c r="L20" s="37"/>
      <c r="M20" s="38"/>
      <c r="N20" s="38"/>
      <c r="O20" s="38"/>
      <c r="P20" s="39"/>
    </row>
    <row r="21" spans="1:16" ht="38.25" customHeight="1" x14ac:dyDescent="0.25">
      <c r="A21" s="64"/>
      <c r="B21" s="91" t="s">
        <v>35</v>
      </c>
      <c r="C21" s="93">
        <v>613</v>
      </c>
      <c r="D21" s="93">
        <f>SUM(D15:D20)</f>
        <v>25.619999999999997</v>
      </c>
      <c r="E21" s="93">
        <f>SUM(E15:E20)</f>
        <v>24.919999999999998</v>
      </c>
      <c r="F21" s="93">
        <f>SUM(F15:F20)</f>
        <v>60.820000000000007</v>
      </c>
      <c r="G21" s="160">
        <f>SUM(G15:G20)</f>
        <v>570.04</v>
      </c>
      <c r="H21" s="25"/>
      <c r="I21" s="25"/>
      <c r="J21" s="64"/>
      <c r="K21" s="91" t="s">
        <v>35</v>
      </c>
      <c r="L21" s="93">
        <v>613</v>
      </c>
      <c r="M21" s="93">
        <f>SUM(M15:M20)</f>
        <v>25.619999999999997</v>
      </c>
      <c r="N21" s="93">
        <f>SUM(N15:N20)</f>
        <v>24.919999999999998</v>
      </c>
      <c r="O21" s="93">
        <f>SUM(O15:O20)</f>
        <v>60.820000000000007</v>
      </c>
      <c r="P21" s="160">
        <f>SUM(P15:P20)</f>
        <v>570.04</v>
      </c>
    </row>
    <row r="22" spans="1:16" ht="38.25" customHeight="1" x14ac:dyDescent="0.25">
      <c r="A22" s="53"/>
      <c r="B22" s="26" t="s">
        <v>39</v>
      </c>
      <c r="C22" s="53"/>
      <c r="D22" s="53"/>
      <c r="E22" s="53"/>
      <c r="F22" s="53"/>
      <c r="G22" s="53"/>
      <c r="H22" s="25"/>
      <c r="I22" s="25"/>
      <c r="J22" s="53"/>
      <c r="K22" s="26" t="s">
        <v>39</v>
      </c>
      <c r="L22" s="53"/>
      <c r="M22" s="53"/>
      <c r="N22" s="53"/>
      <c r="O22" s="53"/>
      <c r="P22" s="53"/>
    </row>
    <row r="23" spans="1:16" ht="54.75" customHeight="1" x14ac:dyDescent="0.25">
      <c r="A23" s="54">
        <v>19</v>
      </c>
      <c r="B23" s="36" t="s">
        <v>100</v>
      </c>
      <c r="C23" s="48">
        <v>60</v>
      </c>
      <c r="D23" s="29">
        <v>0.6</v>
      </c>
      <c r="E23" s="29">
        <v>3.06</v>
      </c>
      <c r="F23" s="29">
        <v>2.1</v>
      </c>
      <c r="G23" s="30">
        <f>D23*4+E23*9+F23*4</f>
        <v>38.339999999999996</v>
      </c>
      <c r="H23" s="161"/>
      <c r="I23" s="25"/>
      <c r="J23" s="54">
        <v>19</v>
      </c>
      <c r="K23" s="36" t="s">
        <v>100</v>
      </c>
      <c r="L23" s="48">
        <v>60</v>
      </c>
      <c r="M23" s="29">
        <v>0.6</v>
      </c>
      <c r="N23" s="29">
        <v>3.06</v>
      </c>
      <c r="O23" s="29">
        <v>2.1</v>
      </c>
      <c r="P23" s="30">
        <f>M23*4+N23*9+O23*4</f>
        <v>38.339999999999996</v>
      </c>
    </row>
    <row r="24" spans="1:16" ht="36.75" customHeight="1" x14ac:dyDescent="0.25">
      <c r="A24" s="36" t="s">
        <v>144</v>
      </c>
      <c r="B24" s="27" t="s">
        <v>145</v>
      </c>
      <c r="C24" s="33" t="s">
        <v>95</v>
      </c>
      <c r="D24" s="29">
        <v>1.83</v>
      </c>
      <c r="E24" s="29">
        <v>4.8</v>
      </c>
      <c r="F24" s="29">
        <v>17.899999999999999</v>
      </c>
      <c r="G24" s="30">
        <f>D24*4+E24*9+F24*4</f>
        <v>122.11999999999999</v>
      </c>
      <c r="H24" s="25"/>
      <c r="I24" s="25"/>
      <c r="J24" s="36" t="s">
        <v>144</v>
      </c>
      <c r="K24" s="27" t="s">
        <v>145</v>
      </c>
      <c r="L24" s="33" t="s">
        <v>95</v>
      </c>
      <c r="M24" s="29">
        <v>1.83</v>
      </c>
      <c r="N24" s="29">
        <v>4.8</v>
      </c>
      <c r="O24" s="29">
        <v>17.899999999999999</v>
      </c>
      <c r="P24" s="30">
        <f>M24*4+N24*9+O24*4</f>
        <v>122.11999999999999</v>
      </c>
    </row>
    <row r="25" spans="1:16" ht="38.25" customHeight="1" x14ac:dyDescent="0.25">
      <c r="A25" s="16">
        <v>451</v>
      </c>
      <c r="B25" s="83" t="s">
        <v>82</v>
      </c>
      <c r="C25" s="57">
        <v>90</v>
      </c>
      <c r="D25" s="29">
        <v>19.2</v>
      </c>
      <c r="E25" s="29">
        <v>15.5</v>
      </c>
      <c r="F25" s="101">
        <v>15</v>
      </c>
      <c r="G25" s="30">
        <f>(D25+F25)*4+E25*9</f>
        <v>276.3</v>
      </c>
      <c r="H25" s="25"/>
      <c r="I25" s="25"/>
      <c r="J25" s="16">
        <v>451</v>
      </c>
      <c r="K25" s="83" t="s">
        <v>82</v>
      </c>
      <c r="L25" s="57">
        <v>90</v>
      </c>
      <c r="M25" s="29">
        <v>19.2</v>
      </c>
      <c r="N25" s="29">
        <v>15.5</v>
      </c>
      <c r="O25" s="101">
        <v>15</v>
      </c>
      <c r="P25" s="30">
        <f>(M25+O25)*4+N25*9</f>
        <v>276.3</v>
      </c>
    </row>
    <row r="26" spans="1:16" ht="43.5" customHeight="1" x14ac:dyDescent="0.25">
      <c r="A26" s="36" t="s">
        <v>105</v>
      </c>
      <c r="B26" s="27" t="s">
        <v>106</v>
      </c>
      <c r="C26" s="33">
        <v>200</v>
      </c>
      <c r="D26" s="150">
        <v>5.4</v>
      </c>
      <c r="E26" s="150">
        <v>11.8</v>
      </c>
      <c r="F26" s="150">
        <v>33.299999999999997</v>
      </c>
      <c r="G26" s="151">
        <f>(D26+F26)*4+E26*9</f>
        <v>261</v>
      </c>
      <c r="H26" s="25"/>
      <c r="I26" s="25"/>
      <c r="J26" s="36" t="s">
        <v>105</v>
      </c>
      <c r="K26" s="27" t="s">
        <v>106</v>
      </c>
      <c r="L26" s="33">
        <v>200</v>
      </c>
      <c r="M26" s="150">
        <v>5.4</v>
      </c>
      <c r="N26" s="150">
        <v>11.8</v>
      </c>
      <c r="O26" s="150">
        <v>33.299999999999997</v>
      </c>
      <c r="P26" s="151">
        <f>(M26+O26)*4+N26*9</f>
        <v>261</v>
      </c>
    </row>
    <row r="27" spans="1:16" ht="37.5" customHeight="1" x14ac:dyDescent="0.25">
      <c r="A27" s="36" t="s">
        <v>98</v>
      </c>
      <c r="B27" s="27" t="s">
        <v>107</v>
      </c>
      <c r="C27" s="33">
        <v>200</v>
      </c>
      <c r="D27" s="34">
        <v>0</v>
      </c>
      <c r="E27" s="34">
        <v>0</v>
      </c>
      <c r="F27" s="34">
        <v>19.399999999999999</v>
      </c>
      <c r="G27" s="39">
        <f>D27*4+E27*9+F27*4</f>
        <v>77.599999999999994</v>
      </c>
      <c r="H27" s="25"/>
      <c r="I27" s="25"/>
      <c r="J27" s="36" t="s">
        <v>98</v>
      </c>
      <c r="K27" s="27" t="s">
        <v>107</v>
      </c>
      <c r="L27" s="33">
        <v>200</v>
      </c>
      <c r="M27" s="34">
        <v>0</v>
      </c>
      <c r="N27" s="34">
        <v>0</v>
      </c>
      <c r="O27" s="34">
        <v>19.399999999999999</v>
      </c>
      <c r="P27" s="39">
        <f>M27*4+N27*9+O27*4</f>
        <v>77.599999999999994</v>
      </c>
    </row>
    <row r="28" spans="1:16" ht="38.25" customHeight="1" x14ac:dyDescent="0.25">
      <c r="A28" s="40" t="s">
        <v>31</v>
      </c>
      <c r="B28" s="36" t="s">
        <v>32</v>
      </c>
      <c r="C28" s="33">
        <v>30</v>
      </c>
      <c r="D28" s="29">
        <v>1.9</v>
      </c>
      <c r="E28" s="29">
        <v>0.5</v>
      </c>
      <c r="F28" s="29">
        <v>12.5</v>
      </c>
      <c r="G28" s="30">
        <f>D28*4+E28*9+F28*4</f>
        <v>62.1</v>
      </c>
      <c r="H28" s="25"/>
      <c r="I28" s="25"/>
      <c r="J28" s="40" t="s">
        <v>31</v>
      </c>
      <c r="K28" s="36" t="s">
        <v>32</v>
      </c>
      <c r="L28" s="33">
        <v>30</v>
      </c>
      <c r="M28" s="29">
        <v>1.9</v>
      </c>
      <c r="N28" s="29">
        <v>0.5</v>
      </c>
      <c r="O28" s="29">
        <v>12.5</v>
      </c>
      <c r="P28" s="30">
        <f>M28*4+N28*9+O28*4</f>
        <v>62.1</v>
      </c>
    </row>
    <row r="29" spans="1:16" ht="38.25" customHeight="1" x14ac:dyDescent="0.25">
      <c r="A29" s="40" t="s">
        <v>31</v>
      </c>
      <c r="B29" s="36" t="s">
        <v>48</v>
      </c>
      <c r="C29" s="48">
        <v>40</v>
      </c>
      <c r="D29" s="29">
        <v>2.6</v>
      </c>
      <c r="E29" s="29">
        <v>0.6</v>
      </c>
      <c r="F29" s="29">
        <v>16.600000000000001</v>
      </c>
      <c r="G29" s="30">
        <f>D29*4+E29*9+F29*4</f>
        <v>82.2</v>
      </c>
      <c r="H29" s="25"/>
      <c r="I29" s="25"/>
      <c r="J29" s="40" t="s">
        <v>31</v>
      </c>
      <c r="K29" s="36" t="s">
        <v>48</v>
      </c>
      <c r="L29" s="48">
        <v>40</v>
      </c>
      <c r="M29" s="29">
        <v>2.6</v>
      </c>
      <c r="N29" s="29">
        <v>0.6</v>
      </c>
      <c r="O29" s="29">
        <v>16.600000000000001</v>
      </c>
      <c r="P29" s="30">
        <f>M29*4+N29*9+O29*4</f>
        <v>82.2</v>
      </c>
    </row>
    <row r="30" spans="1:16" ht="38.25" customHeight="1" x14ac:dyDescent="0.25">
      <c r="A30" s="59"/>
      <c r="B30" s="153" t="s">
        <v>35</v>
      </c>
      <c r="C30" s="78">
        <v>820</v>
      </c>
      <c r="D30" s="78">
        <f>SUM(D23:D29)</f>
        <v>31.53</v>
      </c>
      <c r="E30" s="44">
        <f>SUM(E23:E29)</f>
        <v>36.26</v>
      </c>
      <c r="F30" s="44">
        <f>SUM(F23:F29)</f>
        <v>116.79999999999998</v>
      </c>
      <c r="G30" s="45">
        <f>SUM(G23:G29)</f>
        <v>919.66000000000008</v>
      </c>
      <c r="H30" s="25"/>
      <c r="I30" s="25"/>
      <c r="J30" s="59"/>
      <c r="K30" s="153" t="s">
        <v>35</v>
      </c>
      <c r="L30" s="78">
        <v>820</v>
      </c>
      <c r="M30" s="78">
        <f>SUM(M23:M29)</f>
        <v>31.53</v>
      </c>
      <c r="N30" s="44">
        <f>SUM(N23:N29)</f>
        <v>36.26</v>
      </c>
      <c r="O30" s="44">
        <f>SUM(O23:O29)</f>
        <v>116.79999999999998</v>
      </c>
      <c r="P30" s="45">
        <f>SUM(P23:P29)</f>
        <v>919.66000000000008</v>
      </c>
    </row>
    <row r="31" spans="1:16" ht="38.25" customHeight="1" x14ac:dyDescent="0.25">
      <c r="A31" s="34"/>
      <c r="B31" s="85" t="s">
        <v>49</v>
      </c>
      <c r="C31" s="29"/>
      <c r="D31" s="29"/>
      <c r="E31" s="29"/>
      <c r="F31" s="29"/>
      <c r="G31" s="30"/>
      <c r="H31" s="25"/>
      <c r="I31" s="25"/>
      <c r="J31" s="34"/>
      <c r="K31" s="85" t="s">
        <v>49</v>
      </c>
      <c r="L31" s="29"/>
      <c r="M31" s="29"/>
      <c r="N31" s="29"/>
      <c r="O31" s="29"/>
      <c r="P31" s="30"/>
    </row>
    <row r="32" spans="1:16" ht="57.75" customHeight="1" x14ac:dyDescent="0.25">
      <c r="A32" s="54">
        <v>19</v>
      </c>
      <c r="B32" s="36" t="s">
        <v>100</v>
      </c>
      <c r="C32" s="48">
        <v>100</v>
      </c>
      <c r="D32" s="29">
        <v>1</v>
      </c>
      <c r="E32" s="29">
        <v>5.09</v>
      </c>
      <c r="F32" s="29">
        <v>3.45</v>
      </c>
      <c r="G32" s="30">
        <f>D32*4+E32*9+F32*4</f>
        <v>63.61</v>
      </c>
      <c r="H32" s="25"/>
      <c r="I32" s="25"/>
      <c r="J32" s="54">
        <v>19</v>
      </c>
      <c r="K32" s="36" t="s">
        <v>100</v>
      </c>
      <c r="L32" s="48">
        <v>100</v>
      </c>
      <c r="M32" s="29">
        <v>1</v>
      </c>
      <c r="N32" s="29">
        <v>5.09</v>
      </c>
      <c r="O32" s="29">
        <v>3.45</v>
      </c>
      <c r="P32" s="30">
        <f>M32*4+N32*9+O32*4</f>
        <v>63.61</v>
      </c>
    </row>
    <row r="33" spans="1:16" ht="41.25" customHeight="1" x14ac:dyDescent="0.25">
      <c r="A33" s="36" t="s">
        <v>144</v>
      </c>
      <c r="B33" s="27" t="s">
        <v>145</v>
      </c>
      <c r="C33" s="33" t="s">
        <v>50</v>
      </c>
      <c r="D33" s="29">
        <v>2.2400000000000002</v>
      </c>
      <c r="E33" s="29">
        <v>6.02</v>
      </c>
      <c r="F33" s="29">
        <v>22.6</v>
      </c>
      <c r="G33" s="30">
        <f>D33*4+E33*9+F33*4</f>
        <v>153.54</v>
      </c>
      <c r="H33" s="25"/>
      <c r="I33" s="25"/>
      <c r="J33" s="36" t="s">
        <v>144</v>
      </c>
      <c r="K33" s="27" t="s">
        <v>145</v>
      </c>
      <c r="L33" s="33" t="s">
        <v>50</v>
      </c>
      <c r="M33" s="29">
        <v>2.2400000000000002</v>
      </c>
      <c r="N33" s="29">
        <v>6.02</v>
      </c>
      <c r="O33" s="29">
        <v>22.6</v>
      </c>
      <c r="P33" s="30">
        <f>M33*4+N33*9+O33*4</f>
        <v>153.54</v>
      </c>
    </row>
    <row r="34" spans="1:16" ht="38.25" customHeight="1" x14ac:dyDescent="0.25">
      <c r="A34" s="16">
        <v>451</v>
      </c>
      <c r="B34" s="83" t="s">
        <v>82</v>
      </c>
      <c r="C34" s="57">
        <v>110</v>
      </c>
      <c r="D34" s="29">
        <v>22.1</v>
      </c>
      <c r="E34" s="29">
        <v>15.3</v>
      </c>
      <c r="F34" s="101">
        <v>18.3</v>
      </c>
      <c r="G34" s="30">
        <f>(D34+F34)*4+E34*9</f>
        <v>299.30000000000007</v>
      </c>
      <c r="H34" s="25"/>
      <c r="I34" s="25"/>
      <c r="J34" s="16">
        <v>451</v>
      </c>
      <c r="K34" s="83" t="s">
        <v>82</v>
      </c>
      <c r="L34" s="57">
        <v>110</v>
      </c>
      <c r="M34" s="29">
        <v>22.1</v>
      </c>
      <c r="N34" s="29">
        <v>15.3</v>
      </c>
      <c r="O34" s="101">
        <v>18.3</v>
      </c>
      <c r="P34" s="30">
        <f>(M34+O34)*4+N34*9</f>
        <v>299.30000000000007</v>
      </c>
    </row>
    <row r="35" spans="1:16" ht="38.25" customHeight="1" x14ac:dyDescent="0.25">
      <c r="A35" s="36" t="s">
        <v>105</v>
      </c>
      <c r="B35" s="27" t="s">
        <v>106</v>
      </c>
      <c r="C35" s="33">
        <v>220</v>
      </c>
      <c r="D35" s="150">
        <v>5.9</v>
      </c>
      <c r="E35" s="150">
        <v>13</v>
      </c>
      <c r="F35" s="150">
        <v>28.4</v>
      </c>
      <c r="G35" s="151">
        <f>(D35+F35)*4+E35*9</f>
        <v>254.2</v>
      </c>
      <c r="H35" s="25"/>
      <c r="I35" s="25"/>
      <c r="J35" s="36" t="s">
        <v>105</v>
      </c>
      <c r="K35" s="27" t="s">
        <v>106</v>
      </c>
      <c r="L35" s="33">
        <v>220</v>
      </c>
      <c r="M35" s="150">
        <v>5.9</v>
      </c>
      <c r="N35" s="150">
        <v>13</v>
      </c>
      <c r="O35" s="150">
        <v>28.4</v>
      </c>
      <c r="P35" s="151">
        <f>(M35+O35)*4+N35*9</f>
        <v>254.2</v>
      </c>
    </row>
    <row r="36" spans="1:16" ht="43.5" customHeight="1" x14ac:dyDescent="0.25">
      <c r="A36" s="36" t="s">
        <v>98</v>
      </c>
      <c r="B36" s="27" t="s">
        <v>107</v>
      </c>
      <c r="C36" s="33">
        <v>200</v>
      </c>
      <c r="D36" s="34">
        <v>0</v>
      </c>
      <c r="E36" s="34">
        <v>0</v>
      </c>
      <c r="F36" s="34">
        <v>19.399999999999999</v>
      </c>
      <c r="G36" s="39">
        <f>D36*4+E36*9+F36*4</f>
        <v>77.599999999999994</v>
      </c>
      <c r="H36" s="25"/>
      <c r="I36" s="25"/>
      <c r="J36" s="36" t="s">
        <v>98</v>
      </c>
      <c r="K36" s="27" t="s">
        <v>107</v>
      </c>
      <c r="L36" s="33">
        <v>200</v>
      </c>
      <c r="M36" s="34">
        <v>0</v>
      </c>
      <c r="N36" s="34">
        <v>0</v>
      </c>
      <c r="O36" s="34">
        <v>19.399999999999999</v>
      </c>
      <c r="P36" s="39">
        <f>M36*4+N36*9+O36*4</f>
        <v>77.599999999999994</v>
      </c>
    </row>
    <row r="37" spans="1:16" ht="38.25" customHeight="1" x14ac:dyDescent="0.25">
      <c r="A37" s="40" t="s">
        <v>31</v>
      </c>
      <c r="B37" s="36" t="s">
        <v>32</v>
      </c>
      <c r="C37" s="33">
        <v>50</v>
      </c>
      <c r="D37" s="29">
        <v>3.1</v>
      </c>
      <c r="E37" s="29">
        <v>0.8</v>
      </c>
      <c r="F37" s="29">
        <v>20.8</v>
      </c>
      <c r="G37" s="30">
        <f>D37*4+E37*9+F37*4</f>
        <v>102.80000000000001</v>
      </c>
      <c r="H37" s="25"/>
      <c r="I37" s="25"/>
      <c r="J37" s="40" t="s">
        <v>31</v>
      </c>
      <c r="K37" s="36" t="s">
        <v>32</v>
      </c>
      <c r="L37" s="33">
        <v>50</v>
      </c>
      <c r="M37" s="29">
        <v>3.1</v>
      </c>
      <c r="N37" s="29">
        <v>0.8</v>
      </c>
      <c r="O37" s="29">
        <v>20.8</v>
      </c>
      <c r="P37" s="30">
        <f>M37*4+N37*9+O37*4</f>
        <v>102.80000000000001</v>
      </c>
    </row>
    <row r="38" spans="1:16" ht="38.25" customHeight="1" x14ac:dyDescent="0.25">
      <c r="A38" s="40" t="s">
        <v>31</v>
      </c>
      <c r="B38" s="36" t="s">
        <v>48</v>
      </c>
      <c r="C38" s="33">
        <v>72</v>
      </c>
      <c r="D38" s="29">
        <v>4.5</v>
      </c>
      <c r="E38" s="29">
        <v>1.2</v>
      </c>
      <c r="F38" s="29">
        <v>30</v>
      </c>
      <c r="G38" s="30">
        <f>D38*4+E38*9+F38*4</f>
        <v>148.80000000000001</v>
      </c>
      <c r="H38" s="25"/>
      <c r="I38" s="25"/>
      <c r="J38" s="40" t="s">
        <v>31</v>
      </c>
      <c r="K38" s="36" t="s">
        <v>48</v>
      </c>
      <c r="L38" s="33">
        <v>72</v>
      </c>
      <c r="M38" s="29">
        <v>4.5</v>
      </c>
      <c r="N38" s="29">
        <v>1.2</v>
      </c>
      <c r="O38" s="29">
        <v>30</v>
      </c>
      <c r="P38" s="30">
        <f>M38*4+N38*9+O38*4</f>
        <v>148.80000000000001</v>
      </c>
    </row>
    <row r="39" spans="1:16" ht="38.25" customHeight="1" x14ac:dyDescent="0.25">
      <c r="A39" s="64"/>
      <c r="B39" s="50" t="s">
        <v>35</v>
      </c>
      <c r="C39" s="51">
        <v>992</v>
      </c>
      <c r="D39" s="64">
        <f>SUM(D32:D38)</f>
        <v>38.840000000000003</v>
      </c>
      <c r="E39" s="51">
        <f>SUM(E32:E38)</f>
        <v>41.41</v>
      </c>
      <c r="F39" s="51">
        <f>SUM(F32:F38)</f>
        <v>142.94999999999999</v>
      </c>
      <c r="G39" s="82">
        <f>SUM(G32:G38)</f>
        <v>1099.8500000000001</v>
      </c>
      <c r="H39" s="25"/>
      <c r="I39" s="25"/>
      <c r="J39" s="64"/>
      <c r="K39" s="50" t="s">
        <v>35</v>
      </c>
      <c r="L39" s="51">
        <v>992</v>
      </c>
      <c r="M39" s="64">
        <f>SUM(M32:M38)</f>
        <v>38.840000000000003</v>
      </c>
      <c r="N39" s="51">
        <f>SUM(N32:N38)</f>
        <v>41.41</v>
      </c>
      <c r="O39" s="51">
        <f>SUM(O32:O38)</f>
        <v>142.94999999999999</v>
      </c>
      <c r="P39" s="82">
        <f>SUM(P32:P38)</f>
        <v>1099.8500000000001</v>
      </c>
    </row>
    <row r="40" spans="1:16" ht="38.25" customHeight="1" x14ac:dyDescent="0.25">
      <c r="A40" s="67"/>
      <c r="B40" s="60" t="s">
        <v>126</v>
      </c>
      <c r="C40" s="44" t="s">
        <v>55</v>
      </c>
      <c r="D40" s="44">
        <f>D30+D13</f>
        <v>57.15</v>
      </c>
      <c r="E40" s="44">
        <f>E30+E13</f>
        <v>61.179999999999993</v>
      </c>
      <c r="F40" s="44">
        <f>F30+F13</f>
        <v>177.62</v>
      </c>
      <c r="G40" s="44">
        <f>G30+G13</f>
        <v>1489.7</v>
      </c>
      <c r="H40" s="25"/>
      <c r="I40" s="25"/>
      <c r="J40" s="67"/>
      <c r="K40" s="60" t="s">
        <v>126</v>
      </c>
      <c r="L40" s="44" t="s">
        <v>55</v>
      </c>
      <c r="M40" s="44">
        <f>M30+M13</f>
        <v>57.15</v>
      </c>
      <c r="N40" s="44">
        <f>N30+N13</f>
        <v>61.179999999999993</v>
      </c>
      <c r="O40" s="44">
        <f>O30+O13</f>
        <v>177.62</v>
      </c>
      <c r="P40" s="44">
        <f>P30+P13</f>
        <v>1489.7</v>
      </c>
    </row>
    <row r="41" spans="1:16" ht="38.25" customHeight="1" x14ac:dyDescent="0.25">
      <c r="A41" s="70"/>
      <c r="B41" s="65" t="s">
        <v>127</v>
      </c>
      <c r="C41" s="71" t="s">
        <v>55</v>
      </c>
      <c r="D41" s="64">
        <f>D39+D21</f>
        <v>64.460000000000008</v>
      </c>
      <c r="E41" s="64">
        <f>E39+E21</f>
        <v>66.33</v>
      </c>
      <c r="F41" s="64">
        <f>F39+F21</f>
        <v>203.76999999999998</v>
      </c>
      <c r="G41" s="64">
        <f>G39+G21</f>
        <v>1669.89</v>
      </c>
      <c r="H41" s="25"/>
      <c r="I41" s="25"/>
      <c r="J41" s="70"/>
      <c r="K41" s="65" t="s">
        <v>127</v>
      </c>
      <c r="L41" s="71" t="s">
        <v>55</v>
      </c>
      <c r="M41" s="64">
        <f>M39+M21</f>
        <v>64.460000000000008</v>
      </c>
      <c r="N41" s="64">
        <f>N39+N21</f>
        <v>66.33</v>
      </c>
      <c r="O41" s="64">
        <f>O39+O21</f>
        <v>203.76999999999998</v>
      </c>
      <c r="P41" s="64">
        <f>P39+P21</f>
        <v>1669.89</v>
      </c>
    </row>
    <row r="42" spans="1:16" ht="38.25" customHeight="1" x14ac:dyDescent="0.25">
      <c r="A42" s="96"/>
      <c r="B42" s="167"/>
      <c r="C42" s="121"/>
      <c r="D42" s="121"/>
      <c r="E42" s="121"/>
      <c r="F42" s="121"/>
      <c r="G42" s="121"/>
      <c r="H42" s="25"/>
      <c r="I42" s="25"/>
      <c r="J42" s="25"/>
      <c r="K42" s="25"/>
      <c r="L42" s="25"/>
      <c r="M42" s="25"/>
      <c r="N42" s="25"/>
      <c r="O42" s="25"/>
    </row>
    <row r="43" spans="1:16" ht="38.25" customHeight="1" x14ac:dyDescent="0.25">
      <c r="A43" s="96"/>
      <c r="B43" s="167"/>
      <c r="C43" s="121"/>
      <c r="D43" s="121"/>
      <c r="E43" s="121"/>
      <c r="F43" s="121"/>
      <c r="G43" s="121"/>
      <c r="H43" s="25"/>
      <c r="I43" s="25"/>
      <c r="J43" s="25"/>
      <c r="K43" s="25"/>
      <c r="L43" s="25"/>
      <c r="M43" s="25"/>
      <c r="N43" s="25"/>
      <c r="O43" s="25"/>
    </row>
    <row r="44" spans="1:16" ht="111.75" customHeight="1" x14ac:dyDescent="0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1:16" ht="38.25" customHeight="1" x14ac:dyDescent="0.25">
      <c r="A45" s="232" t="s">
        <v>199</v>
      </c>
      <c r="B45" s="233"/>
      <c r="C45" s="233"/>
      <c r="D45" s="233"/>
      <c r="H45" s="18"/>
      <c r="I45" s="18"/>
      <c r="J45" s="18"/>
      <c r="K45" s="18"/>
      <c r="L45" s="18"/>
      <c r="M45" s="18"/>
      <c r="N45" s="18"/>
      <c r="O45" s="18"/>
    </row>
    <row r="46" spans="1:16" ht="38.25" customHeight="1" x14ac:dyDescent="0.25">
      <c r="A46" s="234"/>
      <c r="B46" s="234"/>
      <c r="C46" s="234"/>
      <c r="D46" s="232"/>
      <c r="H46" s="18"/>
      <c r="I46" s="18"/>
      <c r="J46" s="18"/>
      <c r="K46" s="18"/>
      <c r="L46" s="18"/>
      <c r="M46" s="18"/>
      <c r="N46" s="18"/>
      <c r="O46" s="18"/>
    </row>
    <row r="47" spans="1:16" ht="38.25" customHeight="1" x14ac:dyDescent="0.25">
      <c r="A47" s="210" t="s">
        <v>17</v>
      </c>
      <c r="B47" s="73" t="s">
        <v>16</v>
      </c>
      <c r="C47" s="210" t="s">
        <v>17</v>
      </c>
      <c r="D47" s="210" t="s">
        <v>18</v>
      </c>
      <c r="E47" s="213"/>
      <c r="F47" s="214"/>
      <c r="G47" s="29" t="s">
        <v>19</v>
      </c>
      <c r="H47" s="18"/>
      <c r="I47" s="18"/>
      <c r="J47" s="18"/>
      <c r="K47" s="18"/>
      <c r="L47" s="18"/>
      <c r="M47" s="18"/>
      <c r="N47" s="18"/>
      <c r="O47" s="18"/>
    </row>
    <row r="48" spans="1:16" ht="38.25" customHeight="1" x14ac:dyDescent="0.25">
      <c r="A48" s="211"/>
      <c r="B48" s="74" t="s">
        <v>21</v>
      </c>
      <c r="C48" s="211"/>
      <c r="D48" s="215"/>
      <c r="E48" s="216"/>
      <c r="F48" s="217"/>
      <c r="G48" s="53" t="s">
        <v>22</v>
      </c>
      <c r="H48" s="18"/>
      <c r="I48" s="18"/>
      <c r="J48" s="18"/>
      <c r="K48" s="18"/>
      <c r="L48" s="18"/>
      <c r="M48" s="18"/>
      <c r="N48" s="18"/>
      <c r="O48" s="18"/>
    </row>
    <row r="49" spans="1:15" ht="38.25" customHeight="1" x14ac:dyDescent="0.25">
      <c r="A49" s="212"/>
      <c r="B49" s="97"/>
      <c r="C49" s="212"/>
      <c r="D49" s="41" t="s">
        <v>23</v>
      </c>
      <c r="E49" s="41" t="s">
        <v>24</v>
      </c>
      <c r="F49" s="41" t="s">
        <v>25</v>
      </c>
      <c r="G49" s="99"/>
      <c r="H49" s="18"/>
      <c r="I49" s="18"/>
      <c r="J49" s="18"/>
      <c r="K49" s="18"/>
      <c r="L49" s="18"/>
      <c r="M49" s="18"/>
      <c r="N49" s="18"/>
      <c r="O49" s="18"/>
    </row>
    <row r="50" spans="1:15" ht="30.75" customHeight="1" x14ac:dyDescent="0.25">
      <c r="A50" s="29"/>
      <c r="B50" s="26" t="s">
        <v>26</v>
      </c>
      <c r="C50" s="29"/>
      <c r="D50" s="29"/>
      <c r="E50" s="29"/>
      <c r="F50" s="29"/>
      <c r="G50" s="29"/>
    </row>
    <row r="51" spans="1:15" ht="54" customHeight="1" x14ac:dyDescent="0.25">
      <c r="A51" s="155" t="s">
        <v>110</v>
      </c>
      <c r="B51" s="27" t="s">
        <v>111</v>
      </c>
      <c r="C51" s="28" t="s">
        <v>200</v>
      </c>
      <c r="D51" s="29">
        <v>18.5</v>
      </c>
      <c r="E51" s="29">
        <v>14.2</v>
      </c>
      <c r="F51" s="29">
        <v>24.08</v>
      </c>
      <c r="G51" s="30">
        <f>D51*4+E51*9+F51*4</f>
        <v>298.12</v>
      </c>
    </row>
    <row r="52" spans="1:15" ht="50.25" customHeight="1" x14ac:dyDescent="0.25">
      <c r="A52" s="36">
        <v>693</v>
      </c>
      <c r="B52" s="35" t="s">
        <v>96</v>
      </c>
      <c r="C52" s="33">
        <v>200</v>
      </c>
      <c r="D52" s="34">
        <v>2</v>
      </c>
      <c r="E52" s="34">
        <v>1.7</v>
      </c>
      <c r="F52" s="34">
        <v>24</v>
      </c>
      <c r="G52" s="39">
        <f>D52*4+E52*9+F52*4</f>
        <v>119.3</v>
      </c>
    </row>
    <row r="53" spans="1:15" ht="48" customHeight="1" x14ac:dyDescent="0.25">
      <c r="A53" s="32" t="s">
        <v>31</v>
      </c>
      <c r="B53" s="35" t="s">
        <v>32</v>
      </c>
      <c r="C53" s="48">
        <v>40</v>
      </c>
      <c r="D53" s="29">
        <v>2.6</v>
      </c>
      <c r="E53" s="29">
        <v>0.6</v>
      </c>
      <c r="F53" s="29">
        <v>16.600000000000001</v>
      </c>
      <c r="G53" s="30">
        <f>D53*4+E53*9+F53*4</f>
        <v>82.2</v>
      </c>
    </row>
    <row r="54" spans="1:15" ht="6" customHeight="1" x14ac:dyDescent="0.25">
      <c r="A54" s="36"/>
      <c r="B54" s="36"/>
      <c r="C54" s="37"/>
      <c r="D54" s="38"/>
      <c r="E54" s="38"/>
      <c r="F54" s="38"/>
      <c r="G54" s="39"/>
    </row>
    <row r="55" spans="1:15" ht="35.25" customHeight="1" x14ac:dyDescent="0.25">
      <c r="A55" s="36" t="s">
        <v>31</v>
      </c>
      <c r="B55" s="156" t="s">
        <v>113</v>
      </c>
      <c r="C55" s="157" t="s">
        <v>114</v>
      </c>
      <c r="D55" s="41">
        <v>2</v>
      </c>
      <c r="E55" s="41">
        <v>6.5</v>
      </c>
      <c r="F55" s="41">
        <v>10</v>
      </c>
      <c r="G55" s="158">
        <f>D55*4+E55*9+F55*4</f>
        <v>106.5</v>
      </c>
    </row>
    <row r="56" spans="1:15" ht="14.25" customHeight="1" x14ac:dyDescent="0.25">
      <c r="A56" s="36"/>
      <c r="B56" s="36"/>
      <c r="C56" s="37"/>
      <c r="D56" s="38"/>
      <c r="E56" s="38"/>
      <c r="F56" s="38"/>
      <c r="G56" s="39"/>
    </row>
    <row r="57" spans="1:15" ht="38.25" customHeight="1" x14ac:dyDescent="0.25">
      <c r="A57" s="78"/>
      <c r="B57" s="89" t="s">
        <v>35</v>
      </c>
      <c r="C57" s="68">
        <v>500</v>
      </c>
      <c r="D57" s="68">
        <f>SUM(D51:D56)</f>
        <v>25.1</v>
      </c>
      <c r="E57" s="68">
        <f>SUM(E51:E56)</f>
        <v>23</v>
      </c>
      <c r="F57" s="68">
        <f>SUM(F51:F56)</f>
        <v>74.680000000000007</v>
      </c>
      <c r="G57" s="69">
        <f>SUM(G51:G56)</f>
        <v>606.12</v>
      </c>
    </row>
    <row r="58" spans="1:15" ht="53.25" customHeight="1" x14ac:dyDescent="0.25">
      <c r="A58" s="85"/>
      <c r="B58" s="85" t="s">
        <v>77</v>
      </c>
      <c r="C58" s="46"/>
      <c r="D58" s="46"/>
      <c r="E58" s="46"/>
      <c r="F58" s="46"/>
      <c r="G58" s="159"/>
    </row>
    <row r="59" spans="1:15" ht="49.5" customHeight="1" x14ac:dyDescent="0.25">
      <c r="A59" s="155" t="s">
        <v>110</v>
      </c>
      <c r="B59" s="27" t="s">
        <v>111</v>
      </c>
      <c r="C59" s="28" t="s">
        <v>112</v>
      </c>
      <c r="D59" s="29">
        <v>22.9</v>
      </c>
      <c r="E59" s="29">
        <v>17.5</v>
      </c>
      <c r="F59" s="29">
        <v>29.7</v>
      </c>
      <c r="G59" s="30">
        <f>D59*4+E59*9+F59*4</f>
        <v>367.9</v>
      </c>
    </row>
    <row r="60" spans="1:15" ht="51.75" customHeight="1" x14ac:dyDescent="0.25">
      <c r="A60" s="36">
        <v>693</v>
      </c>
      <c r="B60" s="35" t="s">
        <v>96</v>
      </c>
      <c r="C60" s="33">
        <v>200</v>
      </c>
      <c r="D60" s="34">
        <v>2</v>
      </c>
      <c r="E60" s="34">
        <v>1.7</v>
      </c>
      <c r="F60" s="34">
        <v>24</v>
      </c>
      <c r="G60" s="39">
        <f>D60*4+E60*9+F60*4</f>
        <v>119.3</v>
      </c>
    </row>
    <row r="61" spans="1:15" ht="38.25" customHeight="1" x14ac:dyDescent="0.25">
      <c r="A61" s="32" t="s">
        <v>31</v>
      </c>
      <c r="B61" s="35" t="s">
        <v>32</v>
      </c>
      <c r="C61" s="48">
        <v>40</v>
      </c>
      <c r="D61" s="29">
        <v>2.6</v>
      </c>
      <c r="E61" s="29">
        <v>0.6</v>
      </c>
      <c r="F61" s="29">
        <v>16.600000000000001</v>
      </c>
      <c r="G61" s="30">
        <f>D61*4+E61*9+F61*4</f>
        <v>82.2</v>
      </c>
    </row>
    <row r="62" spans="1:15" ht="5.25" customHeight="1" x14ac:dyDescent="0.25">
      <c r="A62" s="36"/>
      <c r="B62" s="36"/>
      <c r="C62" s="37"/>
      <c r="D62" s="38"/>
      <c r="E62" s="38"/>
      <c r="F62" s="38"/>
      <c r="G62" s="39"/>
    </row>
    <row r="63" spans="1:15" ht="30.75" customHeight="1" x14ac:dyDescent="0.25">
      <c r="A63" s="36" t="s">
        <v>31</v>
      </c>
      <c r="B63" s="156" t="s">
        <v>113</v>
      </c>
      <c r="C63" s="157" t="s">
        <v>114</v>
      </c>
      <c r="D63" s="41">
        <v>2</v>
      </c>
      <c r="E63" s="41">
        <v>6.5</v>
      </c>
      <c r="F63" s="41">
        <v>10</v>
      </c>
      <c r="G63" s="158">
        <f>D63*4+E63*9+F63*4</f>
        <v>106.5</v>
      </c>
    </row>
    <row r="64" spans="1:15" ht="11.25" customHeight="1" x14ac:dyDescent="0.25">
      <c r="A64" s="36"/>
      <c r="B64" s="36"/>
      <c r="C64" s="37"/>
      <c r="D64" s="38"/>
      <c r="E64" s="38"/>
      <c r="F64" s="38"/>
      <c r="G64" s="39"/>
    </row>
    <row r="65" spans="1:9" ht="53.25" customHeight="1" x14ac:dyDescent="0.25">
      <c r="A65" s="64"/>
      <c r="B65" s="91" t="s">
        <v>35</v>
      </c>
      <c r="C65" s="93">
        <v>540</v>
      </c>
      <c r="D65" s="93">
        <f>SUM(D59:D64)</f>
        <v>29.5</v>
      </c>
      <c r="E65" s="93">
        <f>SUM(E59:E64)</f>
        <v>26.3</v>
      </c>
      <c r="F65" s="93">
        <f>SUM(F59:F64)</f>
        <v>80.300000000000011</v>
      </c>
      <c r="G65" s="160">
        <f>SUM(G59:G64)</f>
        <v>675.9</v>
      </c>
      <c r="H65" s="66"/>
      <c r="I65" s="170"/>
    </row>
    <row r="66" spans="1:9" ht="38.25" customHeight="1" x14ac:dyDescent="0.25">
      <c r="A66" s="53"/>
      <c r="B66" s="26" t="s">
        <v>39</v>
      </c>
      <c r="C66" s="53"/>
      <c r="D66" s="53"/>
      <c r="E66" s="53"/>
      <c r="F66" s="53"/>
      <c r="G66" s="53"/>
    </row>
    <row r="67" spans="1:9" ht="37.5" customHeight="1" x14ac:dyDescent="0.25">
      <c r="A67" s="155">
        <v>124</v>
      </c>
      <c r="B67" s="27" t="s">
        <v>201</v>
      </c>
      <c r="C67" s="28" t="s">
        <v>202</v>
      </c>
      <c r="D67" s="29">
        <v>1.9</v>
      </c>
      <c r="E67" s="29">
        <v>4.2</v>
      </c>
      <c r="F67" s="29">
        <v>15.7</v>
      </c>
      <c r="G67" s="30">
        <f>(D67+F67)*4+E67*9</f>
        <v>108.19999999999999</v>
      </c>
    </row>
    <row r="68" spans="1:9" ht="36" customHeight="1" x14ac:dyDescent="0.25">
      <c r="A68" s="36">
        <v>505</v>
      </c>
      <c r="B68" s="162" t="s">
        <v>165</v>
      </c>
      <c r="C68" s="33">
        <v>100</v>
      </c>
      <c r="D68" s="29">
        <v>26.56</v>
      </c>
      <c r="E68" s="29">
        <v>12.78</v>
      </c>
      <c r="F68" s="29">
        <v>1.22</v>
      </c>
      <c r="G68" s="30">
        <f>D68*4+E68*9+F68*4</f>
        <v>226.14</v>
      </c>
    </row>
    <row r="69" spans="1:9" ht="52.5" customHeight="1" x14ac:dyDescent="0.25">
      <c r="A69" s="163">
        <v>516</v>
      </c>
      <c r="B69" s="27" t="s">
        <v>155</v>
      </c>
      <c r="C69" s="28">
        <v>150</v>
      </c>
      <c r="D69" s="34">
        <v>5.08</v>
      </c>
      <c r="E69" s="34">
        <v>7.5</v>
      </c>
      <c r="F69" s="34">
        <v>28.5</v>
      </c>
      <c r="G69" s="30">
        <f>(D69+F69)*4+E69*9</f>
        <v>201.82</v>
      </c>
    </row>
    <row r="70" spans="1:9" ht="48.75" customHeight="1" x14ac:dyDescent="0.25">
      <c r="A70" s="36">
        <v>523</v>
      </c>
      <c r="B70" s="123" t="s">
        <v>147</v>
      </c>
      <c r="C70" s="57">
        <v>50</v>
      </c>
      <c r="D70" s="29">
        <v>1.3</v>
      </c>
      <c r="E70" s="29">
        <v>0.7</v>
      </c>
      <c r="F70" s="29">
        <v>2.2999999999999998</v>
      </c>
      <c r="G70" s="30">
        <f>D70*4+E70*9+F70*4</f>
        <v>20.7</v>
      </c>
    </row>
    <row r="71" spans="1:9" ht="39.75" customHeight="1" x14ac:dyDescent="0.25">
      <c r="A71" s="54">
        <v>634</v>
      </c>
      <c r="B71" s="36" t="s">
        <v>46</v>
      </c>
      <c r="C71" s="33" t="s">
        <v>47</v>
      </c>
      <c r="D71" s="29">
        <v>0.6</v>
      </c>
      <c r="E71" s="29">
        <v>0.16</v>
      </c>
      <c r="F71" s="29">
        <v>27.14</v>
      </c>
      <c r="G71" s="30">
        <f>D71*4+E71*9+F71*4</f>
        <v>112.4</v>
      </c>
    </row>
    <row r="72" spans="1:9" ht="38.25" customHeight="1" x14ac:dyDescent="0.25">
      <c r="A72" s="32" t="s">
        <v>31</v>
      </c>
      <c r="B72" s="35" t="s">
        <v>32</v>
      </c>
      <c r="C72" s="33">
        <v>20</v>
      </c>
      <c r="D72" s="29">
        <v>1.3</v>
      </c>
      <c r="E72" s="29">
        <v>0.34</v>
      </c>
      <c r="F72" s="29">
        <v>8.3000000000000007</v>
      </c>
      <c r="G72" s="30">
        <f>D72*4+E72*9+F72*4</f>
        <v>41.46</v>
      </c>
    </row>
    <row r="73" spans="1:9" ht="38.25" customHeight="1" x14ac:dyDescent="0.25">
      <c r="A73" s="40" t="s">
        <v>31</v>
      </c>
      <c r="B73" s="36" t="s">
        <v>48</v>
      </c>
      <c r="C73" s="33">
        <v>20</v>
      </c>
      <c r="D73" s="29">
        <v>1.3</v>
      </c>
      <c r="E73" s="29">
        <v>0.34</v>
      </c>
      <c r="F73" s="29">
        <v>8.3000000000000007</v>
      </c>
      <c r="G73" s="30">
        <f>D73*4+E73*9+F73*4</f>
        <v>41.46</v>
      </c>
    </row>
    <row r="74" spans="1:9" ht="54" customHeight="1" x14ac:dyDescent="0.25">
      <c r="A74" s="59"/>
      <c r="B74" s="153" t="s">
        <v>35</v>
      </c>
      <c r="C74" s="78"/>
      <c r="D74" s="78">
        <f>SUM(D67:D73)</f>
        <v>38.039999999999992</v>
      </c>
      <c r="E74" s="44">
        <f>SUM(E67:E73)</f>
        <v>26.02</v>
      </c>
      <c r="F74" s="44">
        <f>SUM(F67:F73)</f>
        <v>91.46</v>
      </c>
      <c r="G74" s="45">
        <f>SUM(G67:G73)</f>
        <v>752.18000000000006</v>
      </c>
    </row>
    <row r="75" spans="1:9" ht="43.5" customHeight="1" x14ac:dyDescent="0.25">
      <c r="A75" s="34"/>
      <c r="B75" s="85" t="s">
        <v>49</v>
      </c>
      <c r="C75" s="29"/>
      <c r="D75" s="29"/>
      <c r="E75" s="29"/>
      <c r="F75" s="29"/>
      <c r="G75" s="30"/>
    </row>
    <row r="76" spans="1:9" ht="32.25" customHeight="1" x14ac:dyDescent="0.25">
      <c r="A76" s="155">
        <v>124</v>
      </c>
      <c r="B76" s="27" t="s">
        <v>201</v>
      </c>
      <c r="C76" s="28" t="s">
        <v>203</v>
      </c>
      <c r="D76" s="29">
        <v>2.2999999999999998</v>
      </c>
      <c r="E76" s="29">
        <v>5</v>
      </c>
      <c r="F76" s="29">
        <v>20</v>
      </c>
      <c r="G76" s="30">
        <f>(D76+F76)*4+E76*9</f>
        <v>134.19999999999999</v>
      </c>
    </row>
    <row r="77" spans="1:9" ht="37.5" customHeight="1" x14ac:dyDescent="0.25">
      <c r="A77" s="36">
        <v>505</v>
      </c>
      <c r="B77" s="162" t="s">
        <v>165</v>
      </c>
      <c r="C77" s="33">
        <v>120</v>
      </c>
      <c r="D77" s="29">
        <v>31.87</v>
      </c>
      <c r="E77" s="29">
        <v>15.33</v>
      </c>
      <c r="F77" s="29">
        <v>1.47</v>
      </c>
      <c r="G77" s="30">
        <f>D77*4+E77*9+F77*4</f>
        <v>271.33</v>
      </c>
    </row>
    <row r="78" spans="1:9" ht="51" customHeight="1" x14ac:dyDescent="0.25">
      <c r="A78" s="163">
        <v>516</v>
      </c>
      <c r="B78" s="27" t="s">
        <v>155</v>
      </c>
      <c r="C78" s="28">
        <v>180</v>
      </c>
      <c r="D78" s="34">
        <v>6.1</v>
      </c>
      <c r="E78" s="34">
        <v>9</v>
      </c>
      <c r="F78" s="34">
        <v>34.200000000000003</v>
      </c>
      <c r="G78" s="30">
        <f>(D78+F78)*4+E78*9</f>
        <v>242.20000000000002</v>
      </c>
    </row>
    <row r="79" spans="1:9" ht="50.25" customHeight="1" x14ac:dyDescent="0.25">
      <c r="A79" s="36">
        <v>523</v>
      </c>
      <c r="B79" s="123" t="s">
        <v>147</v>
      </c>
      <c r="C79" s="57">
        <v>50</v>
      </c>
      <c r="D79" s="29">
        <v>1.3</v>
      </c>
      <c r="E79" s="29">
        <v>0.7</v>
      </c>
      <c r="F79" s="29">
        <v>2.2999999999999998</v>
      </c>
      <c r="G79" s="30">
        <f>D79*4+E79*9+F79*4</f>
        <v>20.7</v>
      </c>
    </row>
    <row r="80" spans="1:9" ht="43.5" customHeight="1" x14ac:dyDescent="0.25">
      <c r="A80" s="54">
        <v>634</v>
      </c>
      <c r="B80" s="36" t="s">
        <v>52</v>
      </c>
      <c r="C80" s="33" t="s">
        <v>53</v>
      </c>
      <c r="D80" s="29">
        <v>0.6</v>
      </c>
      <c r="E80" s="29">
        <v>0.16</v>
      </c>
      <c r="F80" s="29">
        <v>27.14</v>
      </c>
      <c r="G80" s="30">
        <f>D80*4+E80*9+F80*4</f>
        <v>112.4</v>
      </c>
    </row>
    <row r="81" spans="1:7" ht="38.25" customHeight="1" x14ac:dyDescent="0.25">
      <c r="A81" s="32" t="s">
        <v>31</v>
      </c>
      <c r="B81" s="35" t="s">
        <v>32</v>
      </c>
      <c r="C81" s="33">
        <v>55</v>
      </c>
      <c r="D81" s="29">
        <v>3.5</v>
      </c>
      <c r="E81" s="29">
        <v>0.9</v>
      </c>
      <c r="F81" s="29">
        <v>22.8</v>
      </c>
      <c r="G81" s="30">
        <f>D81*4+E81*9+F81*4</f>
        <v>113.30000000000001</v>
      </c>
    </row>
    <row r="82" spans="1:7" ht="38.25" customHeight="1" x14ac:dyDescent="0.25">
      <c r="A82" s="54" t="s">
        <v>31</v>
      </c>
      <c r="B82" s="36" t="s">
        <v>48</v>
      </c>
      <c r="C82" s="33">
        <v>48</v>
      </c>
      <c r="D82" s="29">
        <v>3.02</v>
      </c>
      <c r="E82" s="29">
        <v>0.82</v>
      </c>
      <c r="F82" s="29">
        <v>19.920000000000002</v>
      </c>
      <c r="G82" s="30">
        <f>D82*4+E82*9+F82*4</f>
        <v>99.140000000000015</v>
      </c>
    </row>
    <row r="83" spans="1:7" ht="38.25" customHeight="1" x14ac:dyDescent="0.25">
      <c r="A83" s="64"/>
      <c r="B83" s="50" t="s">
        <v>35</v>
      </c>
      <c r="C83" s="51"/>
      <c r="D83" s="64">
        <f>SUM(D76:D82)</f>
        <v>48.690000000000005</v>
      </c>
      <c r="E83" s="51">
        <f>SUM(E76:E82)</f>
        <v>31.909999999999997</v>
      </c>
      <c r="F83" s="51">
        <f>SUM(F76:F82)</f>
        <v>127.83</v>
      </c>
      <c r="G83" s="82">
        <f>SUM(G76:G82)</f>
        <v>993.2700000000001</v>
      </c>
    </row>
    <row r="84" spans="1:7" ht="38.25" customHeight="1" x14ac:dyDescent="0.25">
      <c r="A84" s="67"/>
      <c r="B84" s="60" t="s">
        <v>126</v>
      </c>
      <c r="C84" s="44" t="s">
        <v>55</v>
      </c>
      <c r="D84" s="44">
        <f>D74+D57</f>
        <v>63.139999999999993</v>
      </c>
      <c r="E84" s="44">
        <f>E74+E57</f>
        <v>49.019999999999996</v>
      </c>
      <c r="F84" s="44">
        <f>F74+F57</f>
        <v>166.14</v>
      </c>
      <c r="G84" s="44">
        <f>G74+G57</f>
        <v>1358.3000000000002</v>
      </c>
    </row>
    <row r="85" spans="1:7" ht="39" customHeight="1" x14ac:dyDescent="0.25">
      <c r="A85" s="70"/>
      <c r="B85" s="65" t="s">
        <v>127</v>
      </c>
      <c r="C85" s="71" t="s">
        <v>55</v>
      </c>
      <c r="D85" s="64">
        <f>D83+D65</f>
        <v>78.19</v>
      </c>
      <c r="E85" s="64">
        <f>E83+E65</f>
        <v>58.209999999999994</v>
      </c>
      <c r="F85" s="64">
        <f>F83+F65</f>
        <v>208.13</v>
      </c>
      <c r="G85" s="64">
        <f>G83+G65</f>
        <v>1669.17</v>
      </c>
    </row>
  </sheetData>
  <mergeCells count="11">
    <mergeCell ref="A45:D46"/>
    <mergeCell ref="A47:A49"/>
    <mergeCell ref="C47:C49"/>
    <mergeCell ref="D47:F48"/>
    <mergeCell ref="J3:J5"/>
    <mergeCell ref="M3:O4"/>
    <mergeCell ref="A1:D2"/>
    <mergeCell ref="A3:A5"/>
    <mergeCell ref="C3:C5"/>
    <mergeCell ref="D3:F4"/>
    <mergeCell ref="L3:L5"/>
  </mergeCells>
  <pageMargins left="0.82677161693572998" right="0.15748031437397" top="0.35433068871498102" bottom="0.74803149700164795" header="0.70866137742996205" footer="0.51181101799011197"/>
  <pageSetup paperSize="9" scale="43" orientation="portrait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Лист2</vt:lpstr>
      <vt:lpstr>День 1, 2</vt:lpstr>
      <vt:lpstr>День 3, 4</vt:lpstr>
      <vt:lpstr>День 5, 6</vt:lpstr>
      <vt:lpstr>День 7,8</vt:lpstr>
      <vt:lpstr>День 9, 10</vt:lpstr>
      <vt:lpstr>День 11, 12</vt:lpstr>
      <vt:lpstr>День 13,14</vt:lpstr>
      <vt:lpstr>День 15,16</vt:lpstr>
      <vt:lpstr>День 17,18</vt:lpstr>
      <vt:lpstr>Б,Ж,У с 7-10 лет</vt:lpstr>
      <vt:lpstr>Б,Ж,У с 12 лет</vt:lpstr>
      <vt:lpstr>используемые источники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2021-06-02T12:17:25Z</dcterms:created>
  <dcterms:modified xsi:type="dcterms:W3CDTF">2021-06-02T12:17:25Z</dcterms:modified>
</cp:coreProperties>
</file>